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0" windowWidth="18855" windowHeight="8415" tabRatio="694" activeTab="0"/>
  </bookViews>
  <sheets>
    <sheet name="Inicio" sheetId="1" r:id="rId1"/>
    <sheet name="Paso 1" sheetId="2" r:id="rId2"/>
    <sheet name="Paso 2" sheetId="3" r:id="rId3"/>
    <sheet name="Paso 3" sheetId="4" r:id="rId4"/>
    <sheet name="Paso 4" sheetId="5" r:id="rId5"/>
    <sheet name="Flujo Anual" sheetId="6" r:id="rId6"/>
    <sheet name="Gráfica de Gastos" sheetId="7" r:id="rId7"/>
    <sheet name="Gastos de alimentación" sheetId="8" r:id="rId8"/>
    <sheet name="Gastos de automóvil" sheetId="9" r:id="rId9"/>
    <sheet name="Gastos de Ocio" sheetId="10" r:id="rId10"/>
    <sheet name="Impuestos" sheetId="11" r:id="rId11"/>
    <sheet name="base" sheetId="12" state="hidden" r:id="rId1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<sst xmlns="http://schemas.openxmlformats.org/spreadsheetml/2006/main" count="339" uniqueCount="118">
  <si>
    <t>Internet / Cable</t>
  </si>
  <si>
    <t>Total Ingresos</t>
  </si>
  <si>
    <t>Total Gastos</t>
  </si>
  <si>
    <t>Flujo Mensual Neto</t>
  </si>
  <si>
    <t>INGRESOS</t>
  </si>
  <si>
    <t>RESUMEN</t>
  </si>
  <si>
    <t>GASTOS</t>
  </si>
  <si>
    <t>Otros</t>
  </si>
  <si>
    <t>Alquiler</t>
  </si>
  <si>
    <t>Impuestos</t>
  </si>
  <si>
    <t>Mantenimiento</t>
  </si>
  <si>
    <t>Recreación</t>
  </si>
  <si>
    <t>Vestimenta</t>
  </si>
  <si>
    <t>Luz</t>
  </si>
  <si>
    <t>Gastos Comunes</t>
  </si>
  <si>
    <t>Gas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</si>
  <si>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</si>
  <si>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</si>
  <si>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</si>
  <si>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</si>
  <si>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</si>
  <si>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</si>
  <si>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</si>
  <si>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</si>
  <si>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</si>
  <si>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</si>
  <si>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</si>
  <si>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</si>
  <si>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Enero</t>
  </si>
  <si>
    <t xml:space="preserve"> </t>
  </si>
  <si>
    <t>Ahorro</t>
  </si>
  <si>
    <t>Gastos Automóvil</t>
  </si>
  <si>
    <t>Limpieza</t>
  </si>
  <si>
    <t>Gastos Médicos</t>
  </si>
  <si>
    <t>Cochera</t>
  </si>
  <si>
    <t>Patente</t>
  </si>
  <si>
    <t>Seguro</t>
  </si>
  <si>
    <t>Lavado</t>
  </si>
  <si>
    <t>Total por mes</t>
  </si>
  <si>
    <t>Frecuencia</t>
  </si>
  <si>
    <t>Semanal</t>
  </si>
  <si>
    <t>Mensual</t>
  </si>
  <si>
    <t>Quincenal</t>
  </si>
  <si>
    <t>Anual</t>
  </si>
  <si>
    <t>Pago Anual</t>
  </si>
  <si>
    <t>Mes del pago anual:</t>
  </si>
  <si>
    <t>Monto</t>
  </si>
  <si>
    <t>Combustible</t>
  </si>
  <si>
    <t>Alimentación</t>
  </si>
  <si>
    <t>Saldo Inicial</t>
  </si>
  <si>
    <t>Teléfono</t>
  </si>
  <si>
    <t>Otros …</t>
  </si>
  <si>
    <t>Gastos</t>
  </si>
  <si>
    <t>Gasto</t>
  </si>
  <si>
    <t>Carne</t>
  </si>
  <si>
    <t>Total mes</t>
  </si>
  <si>
    <t>Pastas</t>
  </si>
  <si>
    <t>Bebidas</t>
  </si>
  <si>
    <t>Frutas y verduras</t>
  </si>
  <si>
    <t>Pan</t>
  </si>
  <si>
    <t>Leche</t>
  </si>
  <si>
    <t>Cereales</t>
  </si>
  <si>
    <t>Cine</t>
  </si>
  <si>
    <t>Teatro</t>
  </si>
  <si>
    <t>Estadio</t>
  </si>
  <si>
    <t>Club deportivo</t>
  </si>
  <si>
    <t>Setiembre</t>
  </si>
  <si>
    <t>≤</t>
  </si>
  <si>
    <t>Siguiente &gt;&gt;</t>
  </si>
  <si>
    <t>&lt;&lt; Anterior</t>
  </si>
  <si>
    <t>no hay cuota</t>
  </si>
  <si>
    <t>IRPF</t>
  </si>
  <si>
    <t>Contr. Inmobiliaria</t>
  </si>
  <si>
    <t>Impuesto Primaria</t>
  </si>
  <si>
    <t>Ver Flujo &gt;&gt;</t>
  </si>
  <si>
    <t>GASTO ANUAL</t>
  </si>
  <si>
    <t>Nombre:</t>
  </si>
  <si>
    <t>Otros Gastos Mensuales</t>
  </si>
  <si>
    <t>Cena fuera de casa</t>
  </si>
  <si>
    <t>Total mensual</t>
  </si>
  <si>
    <t>Volver a Ingresador de Datos</t>
  </si>
  <si>
    <t>Volver a Flujo de Fondos</t>
  </si>
  <si>
    <t>Ver Gráfico de Gastos &gt;&gt;</t>
  </si>
  <si>
    <t>&lt;&lt;Volver a Ingresador de Datos</t>
  </si>
  <si>
    <t>Datos Iniciales</t>
  </si>
  <si>
    <t>Mes</t>
  </si>
  <si>
    <t>Aguinaldo ANA</t>
  </si>
  <si>
    <t>Aguinaldo JUAN</t>
  </si>
  <si>
    <t>Gráfica de Gastos</t>
  </si>
  <si>
    <t>Partidas Extras</t>
  </si>
  <si>
    <t>total</t>
  </si>
  <si>
    <t>EXTRAS TOTAL</t>
  </si>
  <si>
    <t>Año Anterior</t>
  </si>
  <si>
    <t>Este Año</t>
  </si>
  <si>
    <t>este año</t>
  </si>
  <si>
    <t>año anterior</t>
  </si>
  <si>
    <t>cuotas</t>
  </si>
  <si>
    <t>Saldo Inicial:</t>
  </si>
  <si>
    <t>GASTOS DE ALIMENTACIÓN</t>
  </si>
  <si>
    <t>GASTOS AUTOMÓVIL</t>
  </si>
  <si>
    <t xml:space="preserve">   </t>
  </si>
  <si>
    <t>IMPUESTOS</t>
  </si>
  <si>
    <t>Salario 1</t>
  </si>
  <si>
    <t>Salario 2</t>
  </si>
  <si>
    <t>Empezar presupuesto</t>
  </si>
  <si>
    <t>€</t>
  </si>
  <si>
    <t>Pagas Extra</t>
  </si>
  <si>
    <t>Navidad 2</t>
  </si>
  <si>
    <t>Verano 1</t>
  </si>
  <si>
    <t>Crédito</t>
  </si>
  <si>
    <t>Pago Credito</t>
  </si>
  <si>
    <t>PARTIDA</t>
  </si>
  <si>
    <t>GASTOS DE OCIO</t>
  </si>
  <si>
    <t>Coste</t>
  </si>
  <si>
    <t>Cantidad</t>
  </si>
  <si>
    <t xml:space="preserve">           Presupuesto Familiar Mensual</t>
  </si>
  <si>
    <t>Mes:</t>
  </si>
  <si>
    <t>Cantidad de la cuota este mes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</si>
</sst>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[$-380A]d&quot; de &quot;mmmm&quot; de &quot;yyyy;@"/>
    <numFmt numFmtId="173" formatCode="0.0"/>
    <numFmt numFmtId="174" formatCode="[$$-2C0A]\ #,##0"/>
    <numFmt numFmtId="175" formatCode="#,##0.0"/>
    <numFmt numFmtId="176" formatCode="#,##0\ &quot;€&quot;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Myriad Pro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8"/>
      <name val="Tempus Sans ITC"/>
      <family val="5"/>
    </font>
    <font>
      <b/>
      <sz val="11"/>
      <color indexed="17"/>
      <name val="Tempus Sans ITC"/>
      <family val="5"/>
    </font>
    <font>
      <b/>
      <sz val="10"/>
      <color indexed="57"/>
      <name val="Tempus Sans ITC"/>
      <family val="5"/>
    </font>
    <font>
      <sz val="12"/>
      <color indexed="8"/>
      <name val="Tempus Sans ITC"/>
      <family val="5"/>
    </font>
    <font>
      <sz val="14"/>
      <name val="Calibri"/>
      <family val="2"/>
    </font>
    <font>
      <sz val="14"/>
      <color indexed="8"/>
      <name val="Tempus Sans ITC"/>
      <family val="5"/>
    </font>
    <font>
      <sz val="14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57"/>
      <name val="Tempus Sans ITC"/>
      <family val="5"/>
    </font>
    <font>
      <sz val="10"/>
      <color indexed="8"/>
      <name val="Calibri"/>
      <family val="2"/>
    </font>
    <font>
      <sz val="11"/>
      <color indexed="8"/>
      <name val="Myriad Pro"/>
      <family val="2"/>
    </font>
    <font>
      <u val="single"/>
      <sz val="12"/>
      <color indexed="8"/>
      <name val="Tempus Sans ITC"/>
      <family val="5"/>
    </font>
    <font>
      <sz val="14"/>
      <color indexed="8"/>
      <name val="Myriad Pro"/>
      <family val="2"/>
    </font>
    <font>
      <sz val="9"/>
      <color indexed="8"/>
      <name val="Myriad Pro"/>
      <family val="2"/>
    </font>
    <font>
      <b/>
      <sz val="10"/>
      <color indexed="57"/>
      <name val="Myriad Pro"/>
      <family val="2"/>
    </font>
    <font>
      <b/>
      <sz val="10"/>
      <color indexed="10"/>
      <name val="Myriad Pro"/>
      <family val="2"/>
    </font>
    <font>
      <b/>
      <sz val="11"/>
      <color indexed="10"/>
      <name val="Myriad Pro"/>
      <family val="2"/>
    </font>
    <font>
      <sz val="11"/>
      <color indexed="57"/>
      <name val="Calibri"/>
      <family val="2"/>
    </font>
    <font>
      <u val="single"/>
      <sz val="11"/>
      <color indexed="8"/>
      <name val="Calibri"/>
      <family val="2"/>
    </font>
    <font>
      <sz val="11"/>
      <color indexed="23"/>
      <name val="Calibri"/>
      <family val="2"/>
    </font>
    <font>
      <sz val="11"/>
      <color indexed="23"/>
      <name val="Tempus Sans ITC"/>
      <family val="5"/>
    </font>
    <font>
      <u val="single"/>
      <sz val="11"/>
      <color indexed="23"/>
      <name val="Tempus Sans ITC"/>
      <family val="5"/>
    </font>
    <font>
      <u val="single"/>
      <sz val="11"/>
      <name val="Calibri"/>
      <family val="2"/>
    </font>
    <font>
      <sz val="12"/>
      <color indexed="57"/>
      <name val="Tempus Sans ITC"/>
      <family val="5"/>
    </font>
    <font>
      <u val="single"/>
      <sz val="12"/>
      <color indexed="57"/>
      <name val="Tempus Sans ITC"/>
      <family val="5"/>
    </font>
    <font>
      <u val="single"/>
      <sz val="11"/>
      <color indexed="57"/>
      <name val="Calibri"/>
      <family val="2"/>
    </font>
    <font>
      <sz val="18"/>
      <color indexed="55"/>
      <name val="Calibri"/>
      <family val="2"/>
    </font>
    <font>
      <sz val="20"/>
      <color indexed="9"/>
      <name val="Myriad Pro"/>
      <family val="2"/>
    </font>
    <font>
      <b/>
      <sz val="14"/>
      <color indexed="9"/>
      <name val="Myriad Pro"/>
      <family val="2"/>
    </font>
    <font>
      <b/>
      <sz val="11"/>
      <color indexed="9"/>
      <name val="Verdana"/>
      <family val="2"/>
    </font>
    <font>
      <b/>
      <sz val="11"/>
      <name val="Verdana"/>
      <family val="2"/>
    </font>
    <font>
      <sz val="11"/>
      <color indexed="57"/>
      <name val="Verdana"/>
      <family val="2"/>
    </font>
    <font>
      <sz val="11"/>
      <name val="Verdana"/>
      <family val="2"/>
    </font>
    <font>
      <sz val="18"/>
      <color indexed="9"/>
      <name val="Verdana"/>
      <family val="2"/>
    </font>
    <font>
      <sz val="11"/>
      <color indexed="8"/>
      <name val="Verdana"/>
      <family val="2"/>
    </font>
    <font>
      <sz val="11"/>
      <color indexed="17"/>
      <name val="Verdana"/>
      <family val="2"/>
    </font>
    <font>
      <sz val="10"/>
      <color indexed="8"/>
      <name val="Verdana"/>
      <family val="2"/>
    </font>
    <font>
      <b/>
      <sz val="10"/>
      <color indexed="17"/>
      <name val="Verdana"/>
      <family val="2"/>
    </font>
    <font>
      <sz val="10"/>
      <color indexed="17"/>
      <name val="Verdana"/>
      <family val="2"/>
    </font>
    <font>
      <b/>
      <sz val="14"/>
      <color indexed="9"/>
      <name val="Verdana"/>
      <family val="2"/>
    </font>
    <font>
      <b/>
      <sz val="11"/>
      <color indexed="57"/>
      <name val="Verdana"/>
      <family val="2"/>
    </font>
    <font>
      <b/>
      <sz val="9"/>
      <color indexed="9"/>
      <name val="Myriad Pro"/>
      <family val="0"/>
    </font>
    <font>
      <sz val="16"/>
      <name val="Calibri"/>
      <family val="2"/>
    </font>
    <font>
      <b/>
      <sz val="18"/>
      <name val="Calibri"/>
      <family val="2"/>
    </font>
    <font>
      <sz val="10"/>
      <name val="Verdana"/>
      <family val="2"/>
    </font>
    <font>
      <b/>
      <sz val="18"/>
      <color indexed="9"/>
      <name val="Verdana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1"/>
      <color indexed="30"/>
      <name val="Calibri"/>
      <family val="2"/>
    </font>
    <font>
      <sz val="11"/>
      <color indexed="30"/>
      <name val="Calibri"/>
      <family val="2"/>
    </font>
    <font>
      <b/>
      <sz val="11"/>
      <name val="Calibri"/>
      <family val="2"/>
    </font>
    <font>
      <b/>
      <u val="single"/>
      <sz val="18"/>
      <color indexed="30"/>
      <name val="Calibri"/>
      <family val="2"/>
    </font>
    <font>
      <sz val="8"/>
      <name val="Tahoma"/>
      <family val="2"/>
    </font>
    <font>
      <sz val="10.5"/>
      <color indexed="23"/>
      <name val="Calibri"/>
      <family val="0"/>
    </font>
    <font>
      <sz val="10"/>
      <color indexed="23"/>
      <name val="Verdana"/>
      <family val="0"/>
    </font>
    <font>
      <sz val="10"/>
      <color indexed="9"/>
      <name val="Verdana"/>
      <family val="0"/>
    </font>
    <font>
      <b/>
      <sz val="11"/>
      <color indexed="57"/>
      <name val="Myriad Pro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rgb="FF0070C0"/>
      <name val="Calibri"/>
      <family val="2"/>
    </font>
    <font>
      <sz val="11"/>
      <color rgb="FF0070C0"/>
      <name val="Calibri"/>
      <family val="2"/>
    </font>
    <font>
      <b/>
      <sz val="11"/>
      <color theme="0"/>
      <name val="Verdana"/>
      <family val="2"/>
    </font>
    <font>
      <b/>
      <u val="single"/>
      <sz val="18"/>
      <color rgb="FF0070C0"/>
      <name val="Calibri"/>
      <family val="2"/>
    </font>
    <font>
      <sz val="18"/>
      <color theme="0"/>
      <name val="Verdana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gray125">
        <fgColor indexed="11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AFCA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gray125">
        <fgColor indexed="57"/>
        <bgColor indexed="9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7"/>
      </left>
      <right/>
      <top/>
      <bottom style="thin">
        <color indexed="57"/>
      </bottom>
    </border>
    <border>
      <left style="medium">
        <color indexed="57"/>
      </left>
      <right/>
      <top style="medium">
        <color indexed="57"/>
      </top>
      <bottom style="medium">
        <color indexed="57"/>
      </bottom>
    </border>
    <border>
      <left style="medium">
        <color indexed="9"/>
      </left>
      <right/>
      <top style="medium">
        <color indexed="9"/>
      </top>
      <bottom/>
    </border>
    <border>
      <left/>
      <right style="medium">
        <color indexed="9"/>
      </right>
      <top style="medium">
        <color indexed="9"/>
      </top>
      <bottom/>
    </border>
    <border>
      <left style="medium">
        <color indexed="9"/>
      </left>
      <right/>
      <top/>
      <bottom/>
    </border>
    <border>
      <left/>
      <right style="medium">
        <color indexed="9"/>
      </right>
      <top/>
      <bottom/>
    </border>
    <border>
      <left style="medium">
        <color indexed="9"/>
      </left>
      <right/>
      <top/>
      <bottom style="medium">
        <color indexed="9"/>
      </bottom>
    </border>
    <border>
      <left style="medium">
        <color indexed="57"/>
      </left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ck">
        <color indexed="57"/>
      </left>
      <right style="thin">
        <color indexed="57"/>
      </right>
      <top/>
      <bottom style="thin">
        <color indexed="57"/>
      </bottom>
    </border>
    <border>
      <left style="thick">
        <color indexed="57"/>
      </left>
      <right style="thin">
        <color indexed="57"/>
      </right>
      <top/>
      <bottom style="thick">
        <color indexed="57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20" borderId="0" applyNumberFormat="0" applyBorder="0" applyAlignment="0" applyProtection="0"/>
    <xf numFmtId="0" fontId="79" fillId="21" borderId="1" applyNumberFormat="0" applyAlignment="0" applyProtection="0"/>
    <xf numFmtId="0" fontId="80" fillId="22" borderId="2" applyNumberFormat="0" applyAlignment="0" applyProtection="0"/>
    <xf numFmtId="0" fontId="81" fillId="0" borderId="3" applyNumberFormat="0" applyFill="0" applyAlignment="0" applyProtection="0"/>
    <xf numFmtId="0" fontId="82" fillId="0" borderId="0" applyNumberFormat="0" applyFill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83" fillId="29" borderId="1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7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88" fillId="21" borderId="5" applyNumberFormat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6" applyNumberFormat="0" applyFill="0" applyAlignment="0" applyProtection="0"/>
    <xf numFmtId="0" fontId="93" fillId="0" borderId="7" applyNumberFormat="0" applyFill="0" applyAlignment="0" applyProtection="0"/>
    <xf numFmtId="0" fontId="82" fillId="0" borderId="8" applyNumberFormat="0" applyFill="0" applyAlignment="0" applyProtection="0"/>
    <xf numFmtId="0" fontId="94" fillId="0" borderId="9" applyNumberFormat="0" applyFill="0" applyAlignment="0" applyProtection="0"/>
  </cellStyleXfs>
  <cellXfs count="182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0" fontId="8" fillId="33" borderId="1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3" fontId="13" fillId="0" borderId="0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0" fillId="0" borderId="19" xfId="0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5" fillId="34" borderId="20" xfId="0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12" fillId="0" borderId="21" xfId="0" applyFont="1" applyBorder="1" applyAlignment="1">
      <alignment/>
    </xf>
    <xf numFmtId="0" fontId="12" fillId="0" borderId="22" xfId="0" applyFont="1" applyBorder="1" applyAlignment="1">
      <alignment/>
    </xf>
    <xf numFmtId="0" fontId="16" fillId="0" borderId="23" xfId="0" applyFont="1" applyBorder="1" applyAlignment="1">
      <alignment/>
    </xf>
    <xf numFmtId="0" fontId="16" fillId="0" borderId="24" xfId="0" applyFont="1" applyBorder="1" applyAlignment="1">
      <alignment/>
    </xf>
    <xf numFmtId="0" fontId="16" fillId="0" borderId="25" xfId="0" applyFont="1" applyBorder="1" applyAlignment="1">
      <alignment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 horizontal="left"/>
      <protection hidden="1" locked="0"/>
    </xf>
    <xf numFmtId="0" fontId="2" fillId="0" borderId="0" xfId="0" applyFont="1" applyAlignment="1" applyProtection="1">
      <alignment/>
      <protection hidden="1" locked="0"/>
    </xf>
    <xf numFmtId="22" fontId="0" fillId="0" borderId="0" xfId="0" applyNumberFormat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35" borderId="0" xfId="0" applyFont="1" applyFill="1" applyAlignment="1">
      <alignment/>
    </xf>
    <xf numFmtId="0" fontId="17" fillId="0" borderId="0" xfId="0" applyFont="1" applyAlignment="1" applyProtection="1">
      <alignment/>
      <protection hidden="1" locked="0"/>
    </xf>
    <xf numFmtId="0" fontId="10" fillId="0" borderId="0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21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22" fillId="0" borderId="0" xfId="0" applyFont="1" applyBorder="1" applyAlignment="1" applyProtection="1">
      <alignment/>
      <protection hidden="1" locked="0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23" fillId="0" borderId="0" xfId="0" applyFont="1" applyBorder="1" applyAlignment="1" applyProtection="1">
      <alignment/>
      <protection hidden="1" locked="0"/>
    </xf>
    <xf numFmtId="0" fontId="3" fillId="0" borderId="0" xfId="0" applyFont="1" applyAlignment="1">
      <alignment/>
    </xf>
    <xf numFmtId="173" fontId="17" fillId="0" borderId="0" xfId="0" applyNumberFormat="1" applyFont="1" applyAlignment="1">
      <alignment/>
    </xf>
    <xf numFmtId="0" fontId="0" fillId="36" borderId="0" xfId="0" applyFill="1" applyAlignment="1">
      <alignment/>
    </xf>
    <xf numFmtId="0" fontId="25" fillId="0" borderId="0" xfId="0" applyFont="1" applyAlignment="1">
      <alignment/>
    </xf>
    <xf numFmtId="0" fontId="27" fillId="36" borderId="0" xfId="0" applyFont="1" applyFill="1" applyAlignment="1">
      <alignment/>
    </xf>
    <xf numFmtId="0" fontId="28" fillId="0" borderId="0" xfId="0" applyFont="1" applyAlignment="1">
      <alignment/>
    </xf>
    <xf numFmtId="0" fontId="24" fillId="37" borderId="0" xfId="0" applyFont="1" applyFill="1" applyAlignment="1">
      <alignment/>
    </xf>
    <xf numFmtId="0" fontId="25" fillId="0" borderId="0" xfId="0" applyFont="1" applyAlignment="1">
      <alignment horizontal="left"/>
    </xf>
    <xf numFmtId="0" fontId="29" fillId="0" borderId="0" xfId="0" applyFont="1" applyAlignment="1">
      <alignment/>
    </xf>
    <xf numFmtId="0" fontId="24" fillId="0" borderId="0" xfId="0" applyFont="1" applyFill="1" applyAlignment="1">
      <alignment/>
    </xf>
    <xf numFmtId="0" fontId="25" fillId="0" borderId="26" xfId="0" applyFont="1" applyBorder="1" applyAlignment="1">
      <alignment/>
    </xf>
    <xf numFmtId="0" fontId="0" fillId="0" borderId="26" xfId="0" applyBorder="1" applyAlignment="1">
      <alignment/>
    </xf>
    <xf numFmtId="0" fontId="2" fillId="0" borderId="26" xfId="0" applyFont="1" applyBorder="1" applyAlignment="1">
      <alignment/>
    </xf>
    <xf numFmtId="0" fontId="0" fillId="0" borderId="0" xfId="0" applyFill="1" applyBorder="1" applyAlignment="1">
      <alignment/>
    </xf>
    <xf numFmtId="0" fontId="24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12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5" fillId="33" borderId="0" xfId="0" applyFont="1" applyFill="1" applyBorder="1" applyAlignment="1">
      <alignment horizontal="center" vertical="center"/>
    </xf>
    <xf numFmtId="0" fontId="41" fillId="0" borderId="0" xfId="0" applyFont="1" applyAlignment="1" applyProtection="1">
      <alignment/>
      <protection hidden="1" locked="0"/>
    </xf>
    <xf numFmtId="0" fontId="41" fillId="0" borderId="0" xfId="0" applyFont="1" applyAlignment="1">
      <alignment/>
    </xf>
    <xf numFmtId="0" fontId="43" fillId="0" borderId="0" xfId="0" applyFont="1" applyAlignment="1">
      <alignment/>
    </xf>
    <xf numFmtId="0" fontId="44" fillId="36" borderId="0" xfId="0" applyFont="1" applyFill="1" applyBorder="1" applyAlignment="1">
      <alignment horizontal="center"/>
    </xf>
    <xf numFmtId="3" fontId="45" fillId="0" borderId="0" xfId="0" applyNumberFormat="1" applyFont="1" applyBorder="1" applyAlignment="1">
      <alignment horizontal="center"/>
    </xf>
    <xf numFmtId="0" fontId="43" fillId="0" borderId="0" xfId="0" applyFont="1" applyBorder="1" applyAlignment="1">
      <alignment/>
    </xf>
    <xf numFmtId="0" fontId="38" fillId="36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5" fillId="0" borderId="0" xfId="0" applyFont="1" applyFill="1" applyBorder="1" applyAlignment="1">
      <alignment horizontal="center" vertical="center"/>
    </xf>
    <xf numFmtId="0" fontId="41" fillId="0" borderId="0" xfId="0" applyFont="1" applyAlignment="1" applyProtection="1">
      <alignment horizontal="left"/>
      <protection hidden="1" locked="0"/>
    </xf>
    <xf numFmtId="0" fontId="41" fillId="0" borderId="0" xfId="0" applyFont="1" applyAlignment="1">
      <alignment horizontal="left"/>
    </xf>
    <xf numFmtId="0" fontId="27" fillId="36" borderId="0" xfId="0" applyFont="1" applyFill="1" applyBorder="1" applyAlignment="1">
      <alignment/>
    </xf>
    <xf numFmtId="0" fontId="26" fillId="36" borderId="0" xfId="0" applyFont="1" applyFill="1" applyBorder="1" applyAlignment="1">
      <alignment/>
    </xf>
    <xf numFmtId="0" fontId="24" fillId="38" borderId="0" xfId="0" applyFont="1" applyFill="1" applyBorder="1" applyAlignment="1">
      <alignment/>
    </xf>
    <xf numFmtId="0" fontId="0" fillId="39" borderId="0" xfId="0" applyFill="1" applyAlignment="1">
      <alignment/>
    </xf>
    <xf numFmtId="0" fontId="10" fillId="39" borderId="0" xfId="0" applyFont="1" applyFill="1" applyAlignment="1">
      <alignment/>
    </xf>
    <xf numFmtId="0" fontId="0" fillId="39" borderId="0" xfId="0" applyFill="1" applyBorder="1" applyAlignment="1">
      <alignment/>
    </xf>
    <xf numFmtId="0" fontId="10" fillId="39" borderId="0" xfId="0" applyFont="1" applyFill="1" applyBorder="1" applyAlignment="1">
      <alignment/>
    </xf>
    <xf numFmtId="0" fontId="33" fillId="39" borderId="0" xfId="0" applyFont="1" applyFill="1" applyBorder="1" applyAlignment="1">
      <alignment/>
    </xf>
    <xf numFmtId="0" fontId="0" fillId="39" borderId="0" xfId="0" applyFont="1" applyFill="1" applyAlignment="1">
      <alignment/>
    </xf>
    <xf numFmtId="0" fontId="0" fillId="39" borderId="0" xfId="0" applyFont="1" applyFill="1" applyBorder="1" applyAlignment="1">
      <alignment/>
    </xf>
    <xf numFmtId="0" fontId="18" fillId="39" borderId="0" xfId="0" applyFont="1" applyFill="1" applyAlignment="1">
      <alignment/>
    </xf>
    <xf numFmtId="0" fontId="10" fillId="8" borderId="0" xfId="0" applyFont="1" applyFill="1" applyAlignment="1">
      <alignment/>
    </xf>
    <xf numFmtId="0" fontId="41" fillId="0" borderId="28" xfId="0" applyFont="1" applyBorder="1" applyAlignment="1">
      <alignment/>
    </xf>
    <xf numFmtId="0" fontId="24" fillId="40" borderId="0" xfId="0" applyFont="1" applyFill="1" applyAlignment="1">
      <alignment/>
    </xf>
    <xf numFmtId="0" fontId="95" fillId="0" borderId="0" xfId="45" applyFont="1" applyAlignment="1" applyProtection="1">
      <alignment horizontal="right"/>
      <protection/>
    </xf>
    <xf numFmtId="0" fontId="96" fillId="0" borderId="0" xfId="0" applyFont="1" applyAlignment="1">
      <alignment/>
    </xf>
    <xf numFmtId="0" fontId="95" fillId="0" borderId="0" xfId="45" applyFont="1" applyAlignment="1" applyProtection="1">
      <alignment/>
      <protection/>
    </xf>
    <xf numFmtId="0" fontId="39" fillId="0" borderId="28" xfId="0" applyFont="1" applyFill="1" applyBorder="1" applyAlignment="1" applyProtection="1">
      <alignment horizontal="center"/>
      <protection hidden="1" locked="0"/>
    </xf>
    <xf numFmtId="0" fontId="51" fillId="0" borderId="28" xfId="0" applyFont="1" applyFill="1" applyBorder="1" applyAlignment="1">
      <alignment/>
    </xf>
    <xf numFmtId="3" fontId="51" fillId="0" borderId="28" xfId="0" applyNumberFormat="1" applyFont="1" applyFill="1" applyBorder="1" applyAlignment="1">
      <alignment horizontal="center"/>
    </xf>
    <xf numFmtId="0" fontId="51" fillId="0" borderId="28" xfId="0" applyFont="1" applyFill="1" applyBorder="1" applyAlignment="1">
      <alignment horizontal="center" vertical="center"/>
    </xf>
    <xf numFmtId="3" fontId="51" fillId="0" borderId="28" xfId="0" applyNumberFormat="1" applyFont="1" applyFill="1" applyBorder="1" applyAlignment="1">
      <alignment horizontal="center" vertical="center"/>
    </xf>
    <xf numFmtId="0" fontId="24" fillId="38" borderId="0" xfId="0" applyFont="1" applyFill="1" applyAlignment="1">
      <alignment/>
    </xf>
    <xf numFmtId="0" fontId="0" fillId="0" borderId="0" xfId="0" applyAlignment="1">
      <alignment wrapText="1"/>
    </xf>
    <xf numFmtId="0" fontId="37" fillId="0" borderId="28" xfId="0" applyFont="1" applyBorder="1" applyAlignment="1">
      <alignment/>
    </xf>
    <xf numFmtId="3" fontId="47" fillId="0" borderId="28" xfId="0" applyNumberFormat="1" applyFont="1" applyBorder="1" applyAlignment="1">
      <alignment horizontal="center"/>
    </xf>
    <xf numFmtId="0" fontId="39" fillId="0" borderId="28" xfId="0" applyFont="1" applyBorder="1" applyAlignment="1">
      <alignment/>
    </xf>
    <xf numFmtId="3" fontId="38" fillId="0" borderId="28" xfId="0" applyNumberFormat="1" applyFont="1" applyBorder="1" applyAlignment="1">
      <alignment horizontal="center"/>
    </xf>
    <xf numFmtId="0" fontId="37" fillId="0" borderId="28" xfId="0" applyFont="1" applyFill="1" applyBorder="1" applyAlignment="1">
      <alignment/>
    </xf>
    <xf numFmtId="0" fontId="39" fillId="0" borderId="28" xfId="0" applyFont="1" applyFill="1" applyBorder="1" applyAlignment="1">
      <alignment/>
    </xf>
    <xf numFmtId="0" fontId="36" fillId="41" borderId="28" xfId="0" applyFont="1" applyFill="1" applyBorder="1" applyAlignment="1">
      <alignment horizontal="left"/>
    </xf>
    <xf numFmtId="0" fontId="36" fillId="41" borderId="28" xfId="0" applyFont="1" applyFill="1" applyBorder="1" applyAlignment="1">
      <alignment horizontal="center"/>
    </xf>
    <xf numFmtId="3" fontId="37" fillId="0" borderId="28" xfId="0" applyNumberFormat="1" applyFont="1" applyFill="1" applyBorder="1" applyAlignment="1">
      <alignment horizontal="center"/>
    </xf>
    <xf numFmtId="0" fontId="39" fillId="0" borderId="28" xfId="0" applyFont="1" applyFill="1" applyBorder="1" applyAlignment="1">
      <alignment horizontal="center"/>
    </xf>
    <xf numFmtId="3" fontId="39" fillId="0" borderId="28" xfId="0" applyNumberFormat="1" applyFont="1" applyFill="1" applyBorder="1" applyAlignment="1">
      <alignment horizontal="center"/>
    </xf>
    <xf numFmtId="0" fontId="0" fillId="41" borderId="0" xfId="0" applyFill="1" applyAlignment="1">
      <alignment/>
    </xf>
    <xf numFmtId="0" fontId="96" fillId="0" borderId="0" xfId="0" applyFont="1" applyAlignment="1">
      <alignment/>
    </xf>
    <xf numFmtId="3" fontId="39" fillId="37" borderId="28" xfId="0" applyNumberFormat="1" applyFont="1" applyFill="1" applyBorder="1" applyAlignment="1">
      <alignment horizontal="center"/>
    </xf>
    <xf numFmtId="3" fontId="39" fillId="0" borderId="28" xfId="0" applyNumberFormat="1" applyFont="1" applyBorder="1" applyAlignment="1">
      <alignment horizontal="center"/>
    </xf>
    <xf numFmtId="0" fontId="97" fillId="40" borderId="28" xfId="0" applyFont="1" applyFill="1" applyBorder="1" applyAlignment="1">
      <alignment horizontal="left"/>
    </xf>
    <xf numFmtId="0" fontId="97" fillId="40" borderId="28" xfId="0" applyFont="1" applyFill="1" applyBorder="1" applyAlignment="1">
      <alignment horizontal="center"/>
    </xf>
    <xf numFmtId="3" fontId="41" fillId="0" borderId="28" xfId="0" applyNumberFormat="1" applyFont="1" applyBorder="1" applyAlignment="1">
      <alignment horizontal="center"/>
    </xf>
    <xf numFmtId="0" fontId="36" fillId="42" borderId="28" xfId="0" applyFont="1" applyFill="1" applyBorder="1" applyAlignment="1">
      <alignment horizontal="center"/>
    </xf>
    <xf numFmtId="22" fontId="36" fillId="42" borderId="28" xfId="0" applyNumberFormat="1" applyFont="1" applyFill="1" applyBorder="1" applyAlignment="1">
      <alignment horizontal="center"/>
    </xf>
    <xf numFmtId="0" fontId="36" fillId="43" borderId="28" xfId="0" applyFont="1" applyFill="1" applyBorder="1" applyAlignment="1">
      <alignment/>
    </xf>
    <xf numFmtId="3" fontId="36" fillId="43" borderId="28" xfId="0" applyNumberFormat="1" applyFont="1" applyFill="1" applyBorder="1" applyAlignment="1">
      <alignment horizontal="center"/>
    </xf>
    <xf numFmtId="0" fontId="97" fillId="43" borderId="28" xfId="0" applyFont="1" applyFill="1" applyBorder="1" applyAlignment="1">
      <alignment/>
    </xf>
    <xf numFmtId="3" fontId="97" fillId="43" borderId="28" xfId="0" applyNumberFormat="1" applyFont="1" applyFill="1" applyBorder="1" applyAlignment="1">
      <alignment horizontal="center"/>
    </xf>
    <xf numFmtId="3" fontId="37" fillId="0" borderId="28" xfId="0" applyNumberFormat="1" applyFont="1" applyBorder="1" applyAlignment="1">
      <alignment horizontal="center"/>
    </xf>
    <xf numFmtId="0" fontId="36" fillId="42" borderId="28" xfId="0" applyFont="1" applyFill="1" applyBorder="1" applyAlignment="1">
      <alignment horizontal="center" vertical="center"/>
    </xf>
    <xf numFmtId="22" fontId="36" fillId="42" borderId="28" xfId="0" applyNumberFormat="1" applyFont="1" applyFill="1" applyBorder="1" applyAlignment="1">
      <alignment horizontal="center" vertical="center"/>
    </xf>
    <xf numFmtId="0" fontId="97" fillId="43" borderId="28" xfId="0" applyFont="1" applyFill="1" applyBorder="1" applyAlignment="1">
      <alignment horizontal="center"/>
    </xf>
    <xf numFmtId="3" fontId="41" fillId="2" borderId="28" xfId="0" applyNumberFormat="1" applyFont="1" applyFill="1" applyBorder="1" applyAlignment="1">
      <alignment horizontal="center"/>
    </xf>
    <xf numFmtId="0" fontId="20" fillId="0" borderId="28" xfId="0" applyFont="1" applyBorder="1" applyAlignment="1">
      <alignment/>
    </xf>
    <xf numFmtId="3" fontId="20" fillId="0" borderId="28" xfId="0" applyNumberFormat="1" applyFont="1" applyBorder="1" applyAlignment="1">
      <alignment horizontal="center"/>
    </xf>
    <xf numFmtId="0" fontId="48" fillId="42" borderId="28" xfId="0" applyFont="1" applyFill="1" applyBorder="1" applyAlignment="1">
      <alignment horizontal="center"/>
    </xf>
    <xf numFmtId="0" fontId="48" fillId="42" borderId="28" xfId="0" applyFont="1" applyFill="1" applyBorder="1" applyAlignment="1">
      <alignment horizontal="center"/>
    </xf>
    <xf numFmtId="0" fontId="96" fillId="0" borderId="0" xfId="0" applyFont="1" applyAlignment="1">
      <alignment horizontal="center"/>
    </xf>
    <xf numFmtId="3" fontId="42" fillId="0" borderId="28" xfId="0" applyNumberFormat="1" applyFont="1" applyBorder="1" applyAlignment="1">
      <alignment horizontal="center"/>
    </xf>
    <xf numFmtId="172" fontId="36" fillId="41" borderId="28" xfId="0" applyNumberFormat="1" applyFont="1" applyFill="1" applyBorder="1" applyAlignment="1">
      <alignment horizontal="center"/>
    </xf>
    <xf numFmtId="3" fontId="36" fillId="41" borderId="28" xfId="0" applyNumberFormat="1" applyFont="1" applyFill="1" applyBorder="1" applyAlignment="1">
      <alignment horizontal="center"/>
    </xf>
    <xf numFmtId="0" fontId="41" fillId="0" borderId="28" xfId="0" applyFont="1" applyBorder="1" applyAlignment="1" applyProtection="1">
      <alignment/>
      <protection locked="0"/>
    </xf>
    <xf numFmtId="0" fontId="36" fillId="41" borderId="28" xfId="0" applyFont="1" applyFill="1" applyBorder="1" applyAlignment="1" applyProtection="1">
      <alignment horizontal="center"/>
      <protection locked="0"/>
    </xf>
    <xf numFmtId="3" fontId="39" fillId="0" borderId="28" xfId="0" applyNumberFormat="1" applyFont="1" applyBorder="1" applyAlignment="1" applyProtection="1">
      <alignment horizontal="center"/>
      <protection locked="0"/>
    </xf>
    <xf numFmtId="3" fontId="39" fillId="0" borderId="28" xfId="0" applyNumberFormat="1" applyFont="1" applyFill="1" applyBorder="1" applyAlignment="1" applyProtection="1">
      <alignment horizontal="center"/>
      <protection locked="0"/>
    </xf>
    <xf numFmtId="0" fontId="39" fillId="0" borderId="28" xfId="0" applyFont="1" applyBorder="1" applyAlignment="1" applyProtection="1">
      <alignment/>
      <protection hidden="1" locked="0"/>
    </xf>
    <xf numFmtId="3" fontId="37" fillId="44" borderId="28" xfId="0" applyNumberFormat="1" applyFont="1" applyFill="1" applyBorder="1" applyAlignment="1" applyProtection="1">
      <alignment horizontal="center"/>
      <protection hidden="1" locked="0"/>
    </xf>
    <xf numFmtId="0" fontId="97" fillId="41" borderId="28" xfId="0" applyFont="1" applyFill="1" applyBorder="1" applyAlignment="1" applyProtection="1">
      <alignment horizontal="center"/>
      <protection hidden="1" locked="0"/>
    </xf>
    <xf numFmtId="3" fontId="97" fillId="41" borderId="28" xfId="0" applyNumberFormat="1" applyFont="1" applyFill="1" applyBorder="1" applyAlignment="1" applyProtection="1">
      <alignment horizontal="center"/>
      <protection hidden="1" locked="0"/>
    </xf>
    <xf numFmtId="0" fontId="80" fillId="41" borderId="28" xfId="0" applyFont="1" applyFill="1" applyBorder="1" applyAlignment="1">
      <alignment horizontal="center"/>
    </xf>
    <xf numFmtId="0" fontId="2" fillId="0" borderId="28" xfId="0" applyFont="1" applyBorder="1" applyAlignment="1">
      <alignment/>
    </xf>
    <xf numFmtId="3" fontId="70" fillId="0" borderId="28" xfId="0" applyNumberFormat="1" applyFont="1" applyBorder="1" applyAlignment="1">
      <alignment horizontal="center"/>
    </xf>
    <xf numFmtId="0" fontId="50" fillId="39" borderId="0" xfId="0" applyFont="1" applyFill="1" applyBorder="1" applyAlignment="1">
      <alignment horizontal="center" vertical="center"/>
    </xf>
    <xf numFmtId="0" fontId="49" fillId="39" borderId="0" xfId="0" applyFont="1" applyFill="1" applyBorder="1" applyAlignment="1">
      <alignment horizontal="center" vertical="center"/>
    </xf>
    <xf numFmtId="0" fontId="98" fillId="39" borderId="0" xfId="45" applyFont="1" applyFill="1" applyBorder="1" applyAlignment="1" applyProtection="1">
      <alignment horizontal="center"/>
      <protection/>
    </xf>
    <xf numFmtId="0" fontId="40" fillId="14" borderId="0" xfId="0" applyFont="1" applyFill="1" applyBorder="1" applyAlignment="1">
      <alignment horizontal="center" vertical="center"/>
    </xf>
    <xf numFmtId="0" fontId="37" fillId="45" borderId="23" xfId="0" applyFont="1" applyFill="1" applyBorder="1" applyAlignment="1" applyProtection="1">
      <alignment horizontal="center" vertical="center"/>
      <protection hidden="1" locked="0"/>
    </xf>
    <xf numFmtId="0" fontId="37" fillId="45" borderId="25" xfId="0" applyFont="1" applyFill="1" applyBorder="1" applyAlignment="1" applyProtection="1">
      <alignment horizontal="center" vertical="center"/>
      <protection hidden="1" locked="0"/>
    </xf>
    <xf numFmtId="0" fontId="39" fillId="45" borderId="23" xfId="0" applyFont="1" applyFill="1" applyBorder="1" applyAlignment="1" applyProtection="1">
      <alignment horizontal="center" vertical="center"/>
      <protection hidden="1" locked="0"/>
    </xf>
    <xf numFmtId="0" fontId="39" fillId="45" borderId="25" xfId="0" applyFont="1" applyFill="1" applyBorder="1" applyAlignment="1" applyProtection="1">
      <alignment horizontal="center" vertical="center"/>
      <protection hidden="1" locked="0"/>
    </xf>
    <xf numFmtId="176" fontId="39" fillId="45" borderId="23" xfId="0" applyNumberFormat="1" applyFont="1" applyFill="1" applyBorder="1" applyAlignment="1" applyProtection="1">
      <alignment horizontal="center" vertical="center"/>
      <protection hidden="1" locked="0"/>
    </xf>
    <xf numFmtId="176" fontId="39" fillId="45" borderId="25" xfId="0" applyNumberFormat="1" applyFont="1" applyFill="1" applyBorder="1" applyAlignment="1" applyProtection="1">
      <alignment horizontal="center" vertical="center"/>
      <protection hidden="1" locked="0"/>
    </xf>
    <xf numFmtId="0" fontId="40" fillId="40" borderId="0" xfId="0" applyFont="1" applyFill="1" applyBorder="1" applyAlignment="1">
      <alignment horizontal="center" vertical="center"/>
    </xf>
    <xf numFmtId="0" fontId="99" fillId="42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52" fillId="41" borderId="0" xfId="0" applyFont="1" applyFill="1" applyBorder="1" applyAlignment="1">
      <alignment horizontal="center" vertical="center"/>
    </xf>
    <xf numFmtId="0" fontId="46" fillId="41" borderId="0" xfId="0" applyFont="1" applyFill="1" applyBorder="1" applyAlignment="1">
      <alignment horizontal="center" vertical="center"/>
    </xf>
    <xf numFmtId="0" fontId="35" fillId="41" borderId="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5">
    <dxf>
      <fill>
        <patternFill patternType="gray125">
          <fgColor rgb="FF6FB56B"/>
        </patternFill>
      </fill>
    </dxf>
    <dxf>
      <fill>
        <patternFill patternType="gray125">
          <fgColor rgb="FF6FB56B"/>
        </patternFill>
      </fill>
    </dxf>
    <dxf>
      <fill>
        <patternFill patternType="gray125">
          <fgColor rgb="FF6FB56B"/>
        </patternFill>
      </fill>
    </dxf>
    <dxf>
      <fill>
        <patternFill patternType="gray125">
          <fgColor rgb="FF6FB56B"/>
        </patternFill>
      </fill>
    </dxf>
    <dxf>
      <fill>
        <patternFill patternType="gray125">
          <fgColor rgb="FF6FB56B"/>
        </patternFill>
      </fill>
    </dxf>
    <dxf>
      <fill>
        <patternFill patternType="gray125">
          <fgColor rgb="FF6FB56B"/>
        </patternFill>
      </fill>
    </dxf>
    <dxf>
      <fill>
        <patternFill patternType="gray125">
          <fgColor rgb="FF6FB56B"/>
          <bgColor theme="0"/>
        </patternFill>
      </fill>
    </dxf>
    <dxf>
      <fill>
        <patternFill patternType="gray125">
          <fgColor rgb="FF6FB56B"/>
          <bgColor theme="0"/>
        </patternFill>
      </fill>
    </dxf>
    <dxf>
      <fill>
        <patternFill patternType="gray125">
          <fgColor rgb="FF6FB56B"/>
        </patternFill>
      </fill>
    </dxf>
    <dxf>
      <fill>
        <patternFill patternType="gray125">
          <fgColor rgb="FF6FB56B"/>
        </patternFill>
      </fill>
    </dxf>
    <dxf>
      <fill>
        <patternFill patternType="gray125">
          <fgColor rgb="FF6FB56B"/>
        </patternFill>
      </fill>
    </dxf>
    <dxf>
      <fill>
        <patternFill patternType="gray125">
          <fgColor rgb="FF6FB56B"/>
        </patternFill>
      </fill>
    </dxf>
    <dxf>
      <fill>
        <patternFill patternType="gray125">
          <fgColor rgb="FF6FB56B"/>
        </patternFill>
      </fill>
    </dxf>
    <dxf>
      <fill>
        <patternFill patternType="gray125">
          <fgColor rgb="FF6FB56B"/>
        </patternFill>
      </fill>
    </dxf>
    <dxf>
      <fill>
        <patternFill patternType="gray125">
          <fgColor rgb="FF6FB56B"/>
          <bgColor theme="0"/>
        </patternFill>
      </fill>
    </dxf>
    <dxf>
      <fill>
        <patternFill patternType="gray125">
          <fgColor rgb="FF6FB56B"/>
          <bgColor theme="0"/>
        </patternFill>
      </fill>
    </dxf>
    <dxf>
      <font>
        <color rgb="FFC00000"/>
      </font>
    </dxf>
    <dxf>
      <font>
        <color rgb="FFC00000"/>
      </font>
      <fill>
        <patternFill>
          <bgColor theme="0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  <fill>
        <patternFill>
          <bgColor theme="0"/>
        </patternFill>
      </fill>
    </dxf>
    <dxf>
      <font>
        <color rgb="FFC00000"/>
      </font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0"/>
        </patternFill>
      </fill>
      <border/>
    </dxf>
    <dxf>
      <font>
        <color rgb="FFC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625"/>
          <c:y val="0.087"/>
          <c:w val="0.44225"/>
          <c:h val="0.816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A9CED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'Gráfica de Gastos'!$M$4:$M$20</c:f>
              <c:strCache/>
            </c:strRef>
          </c:cat>
          <c:val>
            <c:numRef>
              <c:f>'Gráfica de Gastos'!$N$4:$N$20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://www.milejemplos.com/empresa" TargetMode="External" /><Relationship Id="rId4" Type="http://schemas.openxmlformats.org/officeDocument/2006/relationships/hyperlink" Target="http://www.milejemplos.com/empresa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.'!A1" /><Relationship Id="rId2" Type="http://schemas.openxmlformats.org/officeDocument/2006/relationships/hyperlink" Target="#'..'!A1" /><Relationship Id="rId3" Type="http://schemas.openxmlformats.org/officeDocument/2006/relationships/hyperlink" Target="#'....'!A1" /><Relationship Id="rId4" Type="http://schemas.openxmlformats.org/officeDocument/2006/relationships/hyperlink" Target="#'...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476250</xdr:colOff>
      <xdr:row>7</xdr:row>
      <xdr:rowOff>9525</xdr:rowOff>
    </xdr:from>
    <xdr:to>
      <xdr:col>9</xdr:col>
      <xdr:colOff>57150</xdr:colOff>
      <xdr:row>14</xdr:row>
      <xdr:rowOff>714375</xdr:rowOff>
    </xdr:to>
    <xdr:pic>
      <xdr:nvPicPr>
        <xdr:cNvPr id="1" name="5 Imagen" descr="ejemplos-empres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1714500"/>
          <a:ext cx="230505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1</xdr:row>
      <xdr:rowOff>180975</xdr:rowOff>
    </xdr:from>
    <xdr:to>
      <xdr:col>8</xdr:col>
      <xdr:colOff>923925</xdr:colOff>
      <xdr:row>3</xdr:row>
      <xdr:rowOff>152400</xdr:rowOff>
    </xdr:to>
    <xdr:pic>
      <xdr:nvPicPr>
        <xdr:cNvPr id="2" name="6 Imagen" descr="milejemplos_empresa.pn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14325"/>
          <a:ext cx="15240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38100</xdr:rowOff>
    </xdr:from>
    <xdr:to>
      <xdr:col>3</xdr:col>
      <xdr:colOff>276225</xdr:colOff>
      <xdr:row>14</xdr:row>
      <xdr:rowOff>47625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276225" y="1428750"/>
          <a:ext cx="307657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Incluye los datos de los ingresos que recibe la unidad familiar. En el cuadro inferior incluye las pagas extra que se reciban, si se da el caso.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4</xdr:row>
      <xdr:rowOff>123825</xdr:rowOff>
    </xdr:from>
    <xdr:to>
      <xdr:col>7</xdr:col>
      <xdr:colOff>209550</xdr:colOff>
      <xdr:row>7</xdr:row>
      <xdr:rowOff>19050</xdr:rowOff>
    </xdr:to>
    <xdr:sp>
      <xdr:nvSpPr>
        <xdr:cNvPr id="1" name="2 Rectángulo redondeado"/>
        <xdr:cNvSpPr>
          <a:spLocks/>
        </xdr:cNvSpPr>
      </xdr:nvSpPr>
      <xdr:spPr>
        <a:xfrm>
          <a:off x="4419600" y="1019175"/>
          <a:ext cx="2590800" cy="466725"/>
        </a:xfrm>
        <a:prstGeom prst="roundRect">
          <a:avLst/>
        </a:prstGeom>
        <a:noFill/>
        <a:ln w="190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Incluye los datos de los préstamos o créditos que tengas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5</xdr:row>
      <xdr:rowOff>38100</xdr:rowOff>
    </xdr:from>
    <xdr:to>
      <xdr:col>9</xdr:col>
      <xdr:colOff>209550</xdr:colOff>
      <xdr:row>11</xdr:row>
      <xdr:rowOff>38100</xdr:rowOff>
    </xdr:to>
    <xdr:sp>
      <xdr:nvSpPr>
        <xdr:cNvPr id="1" name="2 Rectángulo redondeado"/>
        <xdr:cNvSpPr>
          <a:spLocks/>
        </xdr:cNvSpPr>
      </xdr:nvSpPr>
      <xdr:spPr>
        <a:xfrm>
          <a:off x="4219575" y="942975"/>
          <a:ext cx="4038600" cy="1143000"/>
        </a:xfrm>
        <a:prstGeom prst="round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8080"/>
              </a:solidFill>
            </a:rPr>
            <a:t>Haz clic en DATOS para ingresar el detalle de gastos.
</a:t>
          </a:r>
          <a:r>
            <a:rPr lang="en-US" cap="none" sz="1000" b="0" i="0" u="none" baseline="0">
              <a:solidFill>
                <a:srgbClr val="808080"/>
              </a:solidFill>
            </a:rPr>
            <a:t>
</a:t>
          </a:r>
          <a:r>
            <a:rPr lang="en-US" cap="none" sz="1000" b="0" i="0" u="none" baseline="0">
              <a:solidFill>
                <a:srgbClr val="808080"/>
              </a:solidFill>
            </a:rPr>
            <a:t>En Otros Gastos Mensuales, incluye directamente a cada partida el gasto mensual correspondiente</a:t>
          </a:r>
          <a:r>
            <a:rPr lang="en-US" cap="none" sz="1000" b="0" i="0" u="none" baseline="0">
              <a:solidFill>
                <a:srgbClr val="FFFFFF"/>
              </a:solidFill>
            </a:rPr>
            <a:t>.</a:t>
          </a:r>
        </a:p>
      </xdr:txBody>
    </xdr:sp>
    <xdr:clientData/>
  </xdr:twoCellAnchor>
  <xdr:twoCellAnchor>
    <xdr:from>
      <xdr:col>2</xdr:col>
      <xdr:colOff>9525</xdr:colOff>
      <xdr:row>5</xdr:row>
      <xdr:rowOff>9525</xdr:rowOff>
    </xdr:from>
    <xdr:to>
      <xdr:col>3</xdr:col>
      <xdr:colOff>0</xdr:colOff>
      <xdr:row>5</xdr:row>
      <xdr:rowOff>190500</xdr:rowOff>
    </xdr:to>
    <xdr:sp>
      <xdr:nvSpPr>
        <xdr:cNvPr id="2" name="3 Rectángulo">
          <a:hlinkClick r:id="rId1"/>
        </xdr:cNvPr>
        <xdr:cNvSpPr>
          <a:spLocks/>
        </xdr:cNvSpPr>
      </xdr:nvSpPr>
      <xdr:spPr>
        <a:xfrm>
          <a:off x="2314575" y="914400"/>
          <a:ext cx="914400" cy="180975"/>
        </a:xfrm>
        <a:prstGeom prst="rect">
          <a:avLst/>
        </a:prstGeom>
        <a:solidFill>
          <a:srgbClr val="C5E9D8"/>
        </a:solidFill>
        <a:ln w="15875" cmpd="sng">
          <a:solidFill>
            <a:srgbClr val="247A7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339966"/>
              </a:solidFill>
            </a:rPr>
            <a:t>datos</a:t>
          </a:r>
        </a:p>
      </xdr:txBody>
    </xdr:sp>
    <xdr:clientData/>
  </xdr:twoCellAnchor>
  <xdr:twoCellAnchor>
    <xdr:from>
      <xdr:col>2</xdr:col>
      <xdr:colOff>9525</xdr:colOff>
      <xdr:row>6</xdr:row>
      <xdr:rowOff>9525</xdr:rowOff>
    </xdr:from>
    <xdr:to>
      <xdr:col>3</xdr:col>
      <xdr:colOff>0</xdr:colOff>
      <xdr:row>6</xdr:row>
      <xdr:rowOff>190500</xdr:rowOff>
    </xdr:to>
    <xdr:sp>
      <xdr:nvSpPr>
        <xdr:cNvPr id="3" name="5 Rectángulo">
          <a:hlinkClick r:id="rId2"/>
        </xdr:cNvPr>
        <xdr:cNvSpPr>
          <a:spLocks/>
        </xdr:cNvSpPr>
      </xdr:nvSpPr>
      <xdr:spPr>
        <a:xfrm>
          <a:off x="2314575" y="1104900"/>
          <a:ext cx="914400" cy="180975"/>
        </a:xfrm>
        <a:prstGeom prst="rect">
          <a:avLst/>
        </a:prstGeom>
        <a:solidFill>
          <a:srgbClr val="C5E9D8"/>
        </a:solidFill>
        <a:ln w="15875" cmpd="sng">
          <a:solidFill>
            <a:srgbClr val="247A7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339966"/>
              </a:solidFill>
            </a:rPr>
            <a:t>datos</a:t>
          </a:r>
        </a:p>
      </xdr:txBody>
    </xdr:sp>
    <xdr:clientData/>
  </xdr:twoCellAnchor>
  <xdr:twoCellAnchor>
    <xdr:from>
      <xdr:col>2</xdr:col>
      <xdr:colOff>9525</xdr:colOff>
      <xdr:row>8</xdr:row>
      <xdr:rowOff>9525</xdr:rowOff>
    </xdr:from>
    <xdr:to>
      <xdr:col>3</xdr:col>
      <xdr:colOff>0</xdr:colOff>
      <xdr:row>8</xdr:row>
      <xdr:rowOff>190500</xdr:rowOff>
    </xdr:to>
    <xdr:sp>
      <xdr:nvSpPr>
        <xdr:cNvPr id="4" name="6 Rectángulo">
          <a:hlinkClick r:id="rId3"/>
        </xdr:cNvPr>
        <xdr:cNvSpPr>
          <a:spLocks/>
        </xdr:cNvSpPr>
      </xdr:nvSpPr>
      <xdr:spPr>
        <a:xfrm>
          <a:off x="2314575" y="1485900"/>
          <a:ext cx="914400" cy="180975"/>
        </a:xfrm>
        <a:prstGeom prst="rect">
          <a:avLst/>
        </a:prstGeom>
        <a:solidFill>
          <a:srgbClr val="C5E9D8"/>
        </a:solidFill>
        <a:ln w="15875" cmpd="sng">
          <a:solidFill>
            <a:srgbClr val="247A7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339966"/>
              </a:solidFill>
            </a:rPr>
            <a:t>datos</a:t>
          </a:r>
        </a:p>
      </xdr:txBody>
    </xdr:sp>
    <xdr:clientData/>
  </xdr:twoCellAnchor>
  <xdr:twoCellAnchor>
    <xdr:from>
      <xdr:col>2</xdr:col>
      <xdr:colOff>9525</xdr:colOff>
      <xdr:row>7</xdr:row>
      <xdr:rowOff>9525</xdr:rowOff>
    </xdr:from>
    <xdr:to>
      <xdr:col>3</xdr:col>
      <xdr:colOff>0</xdr:colOff>
      <xdr:row>7</xdr:row>
      <xdr:rowOff>190500</xdr:rowOff>
    </xdr:to>
    <xdr:sp>
      <xdr:nvSpPr>
        <xdr:cNvPr id="5" name="7 Rectángulo">
          <a:hlinkClick r:id="rId4"/>
        </xdr:cNvPr>
        <xdr:cNvSpPr>
          <a:spLocks/>
        </xdr:cNvSpPr>
      </xdr:nvSpPr>
      <xdr:spPr>
        <a:xfrm>
          <a:off x="2314575" y="1295400"/>
          <a:ext cx="914400" cy="180975"/>
        </a:xfrm>
        <a:prstGeom prst="rect">
          <a:avLst/>
        </a:prstGeom>
        <a:solidFill>
          <a:srgbClr val="C5E9D8"/>
        </a:solidFill>
        <a:ln w="15875" cmpd="sng">
          <a:solidFill>
            <a:srgbClr val="247A7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339966"/>
              </a:solidFill>
            </a:rPr>
            <a:t>datos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38100</xdr:rowOff>
    </xdr:from>
    <xdr:to>
      <xdr:col>10</xdr:col>
      <xdr:colOff>1924050</xdr:colOff>
      <xdr:row>29</xdr:row>
      <xdr:rowOff>104775</xdr:rowOff>
    </xdr:to>
    <xdr:graphicFrame>
      <xdr:nvGraphicFramePr>
        <xdr:cNvPr id="1" name="2 Gráfico"/>
        <xdr:cNvGraphicFramePr/>
      </xdr:nvGraphicFramePr>
      <xdr:xfrm>
        <a:off x="0" y="447675"/>
        <a:ext cx="954405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6"/>
  <sheetViews>
    <sheetView showGridLines="0" tabSelected="1" zoomScale="80" zoomScaleNormal="80" zoomScalePageLayoutView="0" workbookViewId="0" topLeftCell="A1">
      <selection activeCell="V6" sqref="V6"/>
    </sheetView>
  </sheetViews>
  <sheetFormatPr defaultColWidth="11.421875" defaultRowHeight="15"/>
  <cols>
    <col min="1" max="1" width="4.00390625" style="0" customWidth="1"/>
    <col min="2" max="3" width="11.421875" style="0" customWidth="1"/>
    <col min="4" max="4" width="16.140625" style="0" customWidth="1"/>
    <col min="5" max="8" width="10.57421875" style="0" customWidth="1"/>
    <col min="9" max="9" width="19.7109375" style="0" customWidth="1"/>
    <col min="12" max="12" width="8.7109375" style="0" customWidth="1"/>
    <col min="13" max="13" width="11.421875" style="0" customWidth="1"/>
  </cols>
  <sheetData>
    <row r="1" spans="1:16" ht="10.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1:17" ht="16.5">
      <c r="A3" s="97"/>
      <c r="B3" s="97"/>
      <c r="C3" s="97"/>
      <c r="D3" s="97"/>
      <c r="E3" s="98"/>
      <c r="F3" s="98"/>
      <c r="G3" s="98"/>
      <c r="H3" s="98"/>
      <c r="I3" s="98"/>
      <c r="J3" s="98"/>
      <c r="K3" s="98"/>
      <c r="L3" s="98"/>
      <c r="M3" s="97"/>
      <c r="N3" s="98"/>
      <c r="O3" s="98"/>
      <c r="P3" s="98"/>
      <c r="Q3" s="12"/>
    </row>
    <row r="4" spans="1:17" ht="16.5">
      <c r="A4" s="97"/>
      <c r="B4" s="97"/>
      <c r="C4" s="97"/>
      <c r="D4" s="97"/>
      <c r="E4" s="98"/>
      <c r="F4" s="98"/>
      <c r="G4" s="98"/>
      <c r="H4" s="98"/>
      <c r="I4" s="98"/>
      <c r="J4" s="98"/>
      <c r="K4" s="98"/>
      <c r="L4" s="98"/>
      <c r="M4" s="97"/>
      <c r="N4" s="98"/>
      <c r="O4" s="98"/>
      <c r="P4" s="98"/>
      <c r="Q4" s="12"/>
    </row>
    <row r="5" spans="1:17" ht="36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8"/>
      <c r="Q5" s="12"/>
    </row>
    <row r="6" spans="1:17" ht="23.25">
      <c r="A6" s="166" t="s">
        <v>115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98"/>
      <c r="Q6" s="12"/>
    </row>
    <row r="7" spans="1:17" ht="16.5">
      <c r="A7" s="99"/>
      <c r="B7" s="97"/>
      <c r="C7" s="97"/>
      <c r="D7" s="99"/>
      <c r="E7" s="100"/>
      <c r="F7" s="98"/>
      <c r="G7" s="98"/>
      <c r="H7" s="98"/>
      <c r="I7" s="98"/>
      <c r="J7" s="98"/>
      <c r="K7" s="98"/>
      <c r="L7" s="98"/>
      <c r="M7" s="97"/>
      <c r="N7" s="98"/>
      <c r="O7" s="98"/>
      <c r="P7" s="98"/>
      <c r="Q7" s="12"/>
    </row>
    <row r="8" spans="1:17" ht="23.25">
      <c r="A8" s="97"/>
      <c r="B8" s="101"/>
      <c r="C8" s="99"/>
      <c r="D8" s="99"/>
      <c r="E8" s="100"/>
      <c r="F8" s="98"/>
      <c r="G8" s="98"/>
      <c r="H8" s="98"/>
      <c r="I8" s="98"/>
      <c r="J8" s="98"/>
      <c r="K8" s="98"/>
      <c r="L8" s="98"/>
      <c r="M8" s="97"/>
      <c r="N8" s="98"/>
      <c r="O8" s="98"/>
      <c r="P8" s="98"/>
      <c r="Q8" s="12"/>
    </row>
    <row r="9" spans="1:17" ht="16.5">
      <c r="A9" s="102"/>
      <c r="B9" s="102"/>
      <c r="C9" s="102"/>
      <c r="D9" s="103"/>
      <c r="E9" s="100"/>
      <c r="F9" s="98"/>
      <c r="G9" s="98"/>
      <c r="H9" s="98"/>
      <c r="I9" s="98"/>
      <c r="J9" s="98"/>
      <c r="K9" s="98"/>
      <c r="L9" s="98"/>
      <c r="M9" s="102"/>
      <c r="N9" s="98"/>
      <c r="O9" s="98"/>
      <c r="P9" s="98"/>
      <c r="Q9" s="12"/>
    </row>
    <row r="10" spans="1:17" ht="16.5">
      <c r="A10" s="97"/>
      <c r="B10" s="97"/>
      <c r="C10" s="97"/>
      <c r="D10" s="99"/>
      <c r="E10" s="100"/>
      <c r="F10" s="98"/>
      <c r="G10" s="98"/>
      <c r="H10" s="98"/>
      <c r="I10" s="98"/>
      <c r="J10" s="98"/>
      <c r="K10" s="98"/>
      <c r="L10" s="98"/>
      <c r="M10" s="97"/>
      <c r="N10" s="98"/>
      <c r="O10" s="98"/>
      <c r="P10" s="98"/>
      <c r="Q10" s="12"/>
    </row>
    <row r="11" spans="1:17" ht="16.5">
      <c r="A11" s="97"/>
      <c r="B11" s="97"/>
      <c r="C11" s="97"/>
      <c r="D11" s="99"/>
      <c r="E11" s="100"/>
      <c r="F11" s="98"/>
      <c r="G11" s="98"/>
      <c r="H11" s="98"/>
      <c r="I11" s="98"/>
      <c r="J11" s="98"/>
      <c r="K11" s="98"/>
      <c r="L11" s="98"/>
      <c r="M11" s="97"/>
      <c r="N11" s="98"/>
      <c r="O11" s="98"/>
      <c r="P11" s="98"/>
      <c r="Q11" s="12"/>
    </row>
    <row r="12" spans="1:17" ht="16.5">
      <c r="A12" s="97"/>
      <c r="B12" s="97"/>
      <c r="C12" s="97"/>
      <c r="D12" s="99"/>
      <c r="E12" s="100"/>
      <c r="F12" s="98"/>
      <c r="G12" s="98"/>
      <c r="H12" s="98"/>
      <c r="I12" s="98"/>
      <c r="J12" s="98"/>
      <c r="K12" s="104"/>
      <c r="L12" s="98"/>
      <c r="M12" s="97"/>
      <c r="N12" s="98"/>
      <c r="O12" s="98"/>
      <c r="P12" s="98"/>
      <c r="Q12" s="12"/>
    </row>
    <row r="13" spans="1:17" ht="16.5">
      <c r="A13" s="97"/>
      <c r="B13" s="97"/>
      <c r="C13" s="97"/>
      <c r="D13" s="99"/>
      <c r="E13" s="100"/>
      <c r="F13" s="98"/>
      <c r="G13" s="98"/>
      <c r="H13" s="98"/>
      <c r="I13" s="98"/>
      <c r="J13" s="98"/>
      <c r="K13" s="98"/>
      <c r="L13" s="98"/>
      <c r="M13" s="97"/>
      <c r="N13" s="98"/>
      <c r="O13" s="98"/>
      <c r="P13" s="98"/>
      <c r="Q13" s="12"/>
    </row>
    <row r="14" spans="1:17" ht="16.5">
      <c r="A14" s="97"/>
      <c r="B14" s="97"/>
      <c r="C14" s="97"/>
      <c r="D14" s="99"/>
      <c r="E14" s="100"/>
      <c r="F14" s="98"/>
      <c r="G14" s="98"/>
      <c r="H14" s="98"/>
      <c r="I14" s="98"/>
      <c r="J14" s="98"/>
      <c r="K14" s="98"/>
      <c r="L14" s="98"/>
      <c r="M14" s="97"/>
      <c r="N14" s="98"/>
      <c r="O14" s="98"/>
      <c r="P14" s="98"/>
      <c r="Q14" s="12"/>
    </row>
    <row r="15" spans="1:17" ht="96.75" customHeight="1">
      <c r="A15" s="97"/>
      <c r="B15" s="97"/>
      <c r="C15" s="97"/>
      <c r="D15" s="99"/>
      <c r="E15" s="100"/>
      <c r="F15" s="98"/>
      <c r="G15" s="97"/>
      <c r="H15" s="98"/>
      <c r="I15" s="98"/>
      <c r="J15" s="98"/>
      <c r="K15" s="98"/>
      <c r="L15" s="98"/>
      <c r="M15" s="97"/>
      <c r="N15" s="98"/>
      <c r="O15" s="98"/>
      <c r="P15" s="98"/>
      <c r="Q15" s="12"/>
    </row>
    <row r="16" spans="1:17" ht="23.25">
      <c r="A16" s="97"/>
      <c r="B16" s="97"/>
      <c r="C16" s="97"/>
      <c r="D16" s="99"/>
      <c r="E16" s="100"/>
      <c r="F16" s="168" t="s">
        <v>104</v>
      </c>
      <c r="G16" s="168"/>
      <c r="H16" s="168"/>
      <c r="I16" s="168"/>
      <c r="J16" s="168"/>
      <c r="K16" s="168"/>
      <c r="L16" s="104"/>
      <c r="M16" s="97"/>
      <c r="N16" s="98"/>
      <c r="O16" s="98"/>
      <c r="P16" s="98"/>
      <c r="Q16" s="12"/>
    </row>
    <row r="17" spans="1:17" ht="16.5">
      <c r="A17" s="99"/>
      <c r="B17" s="99"/>
      <c r="C17" s="99"/>
      <c r="D17" s="99"/>
      <c r="E17" s="100"/>
      <c r="F17" s="100"/>
      <c r="G17" s="99"/>
      <c r="H17" s="99"/>
      <c r="I17" s="99"/>
      <c r="J17" s="100"/>
      <c r="K17" s="100"/>
      <c r="L17" s="100"/>
      <c r="M17" s="97"/>
      <c r="N17" s="98"/>
      <c r="O17" s="98"/>
      <c r="P17" s="98"/>
      <c r="Q17" s="12"/>
    </row>
    <row r="18" spans="1:17" ht="16.5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105"/>
      <c r="Q18" s="12"/>
    </row>
    <row r="19" spans="1:17" ht="1.5" customHeight="1">
      <c r="A19" s="61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12"/>
      <c r="Q19" s="12"/>
    </row>
    <row r="20" spans="1:17" ht="3.75" customHeight="1">
      <c r="A20" s="4"/>
      <c r="B20" s="4"/>
      <c r="C20" s="4"/>
      <c r="D20" s="4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12"/>
    </row>
    <row r="21" spans="16:27" ht="36.75" customHeight="1">
      <c r="P21" s="94"/>
      <c r="Q21" s="62"/>
      <c r="R21" s="62"/>
      <c r="S21" s="62"/>
      <c r="T21" s="62"/>
      <c r="U21" s="62"/>
      <c r="V21" s="63"/>
      <c r="W21" s="60"/>
      <c r="X21" s="12"/>
      <c r="Y21" s="12"/>
      <c r="Z21" s="12"/>
      <c r="AA21" s="12"/>
    </row>
    <row r="22" spans="1:17" ht="16.5">
      <c r="A22" s="71"/>
      <c r="B22" s="72"/>
      <c r="C22" s="72"/>
      <c r="D22" s="72"/>
      <c r="E22" s="73"/>
      <c r="F22" s="73"/>
      <c r="G22" s="4"/>
      <c r="H22" s="4"/>
      <c r="I22" s="73"/>
      <c r="J22" s="74"/>
      <c r="K22" s="75"/>
      <c r="L22" s="75"/>
      <c r="M22" s="75"/>
      <c r="N22" s="75"/>
      <c r="O22" s="75"/>
      <c r="P22" s="47"/>
      <c r="Q22" s="12"/>
    </row>
    <row r="23" spans="1:17" ht="16.5">
      <c r="A23" s="4"/>
      <c r="B23" s="4"/>
      <c r="C23" s="4"/>
      <c r="D23" s="4"/>
      <c r="E23" s="4"/>
      <c r="F23" s="4"/>
      <c r="G23" s="73"/>
      <c r="H23" s="73"/>
      <c r="I23" s="4"/>
      <c r="J23" s="4"/>
      <c r="K23" s="4"/>
      <c r="L23" s="4"/>
      <c r="M23" s="4"/>
      <c r="N23" s="47"/>
      <c r="O23" s="47"/>
      <c r="P23" s="47"/>
      <c r="Q23" s="12"/>
    </row>
    <row r="24" spans="1:17" ht="3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95"/>
      <c r="N24" s="47"/>
      <c r="O24" s="47"/>
      <c r="P24" s="47"/>
      <c r="Q24" s="12"/>
    </row>
    <row r="25" spans="13:17" ht="5.25" customHeight="1">
      <c r="M25" s="60"/>
      <c r="N25" s="12"/>
      <c r="O25" s="12"/>
      <c r="P25" s="12"/>
      <c r="Q25" s="12"/>
    </row>
    <row r="26" spans="14:17" ht="16.5">
      <c r="N26" s="12"/>
      <c r="O26" s="12"/>
      <c r="P26" s="12"/>
      <c r="Q26" s="12"/>
    </row>
    <row r="27" spans="5:17" ht="16.5">
      <c r="E27" s="12"/>
      <c r="F27" s="12"/>
      <c r="G27" s="12"/>
      <c r="H27" s="12"/>
      <c r="I27" s="12"/>
      <c r="J27" s="12"/>
      <c r="K27" s="12"/>
      <c r="L27" s="12"/>
      <c r="N27" s="12"/>
      <c r="O27" s="12"/>
      <c r="P27" s="12"/>
      <c r="Q27" s="12"/>
    </row>
    <row r="28" spans="4:17" ht="16.5">
      <c r="D28" s="61"/>
      <c r="E28" s="12"/>
      <c r="F28" s="12"/>
      <c r="G28" s="12"/>
      <c r="H28" s="12"/>
      <c r="I28" s="12"/>
      <c r="J28" s="12"/>
      <c r="K28" s="12"/>
      <c r="L28" s="12"/>
      <c r="N28" s="12"/>
      <c r="O28" s="12"/>
      <c r="P28" s="12"/>
      <c r="Q28" s="12"/>
    </row>
    <row r="29" spans="5:17" ht="16.5"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5:17" ht="16.5"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5:17" ht="16.5"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5:17" ht="16.5"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5:17" ht="16.5"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5:17" ht="16.5"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5:17" ht="16.5"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5:17" ht="16.5"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5:17" ht="16.5"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5:17" ht="16.5"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5:17" ht="16.5"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5:17" ht="16.5"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5:17" ht="16.5"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5:17" ht="16.5"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5:17" ht="16.5"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5:17" ht="16.5"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5:17" ht="16.5"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spans="5:17" ht="16.5"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5:17" ht="16.5"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spans="5:17" ht="16.5"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</row>
    <row r="49" spans="5:17" ht="16.5"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</row>
    <row r="50" spans="5:17" ht="16.5"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</row>
    <row r="51" spans="5:17" ht="16.5"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</row>
    <row r="52" spans="5:17" ht="16.5"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</row>
    <row r="53" spans="5:17" ht="16.5"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</row>
    <row r="54" spans="5:17" ht="16.5"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5:17" ht="16.5"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</row>
    <row r="56" spans="5:17" ht="16.5"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</row>
    <row r="57" spans="5:17" ht="16.5"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spans="5:17" ht="16.5"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</row>
    <row r="59" spans="5:17" ht="16.5"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</row>
    <row r="60" spans="5:17" ht="16.5"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5:17" ht="16.5"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5:17" ht="16.5"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5:17" ht="16.5"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  <row r="64" spans="5:17" ht="16.5"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</row>
    <row r="65" spans="5:17" ht="16.5"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</row>
    <row r="66" spans="5:17" ht="16.5"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5:17" ht="16.5"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5:17" ht="16.5"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5:17" ht="16.5"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5:17" ht="16.5"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5:17" ht="16.5"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5:17" ht="16.5"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5:17" ht="16.5"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5:17" ht="16.5"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5:17" ht="16.5"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5:17" ht="16.5"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pans="5:17" ht="16.5"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</row>
    <row r="78" spans="5:17" ht="16.5"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</row>
    <row r="79" spans="5:17" ht="16.5"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</row>
    <row r="80" spans="5:17" ht="16.5"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</row>
    <row r="81" spans="5:17" ht="16.5"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</row>
    <row r="82" spans="5:17" ht="16.5"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</row>
    <row r="83" spans="5:17" ht="16.5"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</row>
    <row r="84" spans="5:17" ht="16.5"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</row>
    <row r="85" spans="5:17" ht="16.5"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</row>
    <row r="86" spans="5:17" ht="16.5"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</row>
    <row r="87" spans="5:17" ht="16.5"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</row>
    <row r="88" spans="5:17" ht="16.5"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</row>
    <row r="89" spans="5:17" ht="16.5"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</row>
    <row r="90" spans="5:17" ht="16.5"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</row>
    <row r="91" spans="5:17" ht="16.5"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</row>
    <row r="92" spans="5:17" ht="16.5"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</row>
    <row r="93" spans="5:17" ht="16.5"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</row>
    <row r="94" spans="5:17" ht="16.5"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</row>
    <row r="95" spans="5:17" ht="16.5"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</row>
    <row r="96" spans="5:17" ht="16.5"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</row>
    <row r="97" spans="5:17" ht="16.5"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</row>
    <row r="98" spans="5:17" ht="16.5"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</row>
    <row r="99" spans="5:17" ht="16.5"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</row>
    <row r="100" spans="5:17" ht="16.5"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</row>
    <row r="101" spans="5:17" ht="16.5"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</row>
    <row r="102" spans="5:17" ht="16.5"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</row>
    <row r="103" spans="5:17" ht="16.5"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</row>
    <row r="104" spans="5:17" ht="16.5"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</row>
    <row r="105" spans="5:17" ht="16.5"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</row>
    <row r="106" spans="5:17" ht="16.5"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</row>
    <row r="107" spans="5:17" ht="16.5"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</row>
    <row r="108" spans="5:17" ht="16.5"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</row>
    <row r="109" spans="5:17" ht="16.5"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</row>
    <row r="110" spans="5:17" ht="16.5"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</row>
    <row r="111" spans="5:17" ht="16.5"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</row>
    <row r="112" spans="5:17" ht="16.5"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</row>
    <row r="113" spans="5:17" ht="16.5"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</row>
    <row r="114" spans="5:17" ht="16.5"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</row>
    <row r="115" spans="5:17" ht="16.5"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</row>
    <row r="116" spans="5:17" ht="16.5"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</row>
    <row r="117" spans="5:17" ht="16.5"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</row>
    <row r="118" spans="5:17" ht="16.5"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</row>
    <row r="119" spans="5:17" ht="16.5"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</row>
    <row r="120" spans="5:17" ht="16.5"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</row>
    <row r="121" spans="5:17" ht="16.5"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</row>
    <row r="122" spans="5:17" ht="16.5"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</row>
    <row r="123" spans="5:17" ht="16.5"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</row>
    <row r="124" spans="5:17" ht="16.5"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</row>
    <row r="125" spans="5:17" ht="16.5"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</row>
    <row r="126" spans="5:17" ht="16.5"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</row>
  </sheetData>
  <sheetProtection/>
  <mergeCells count="2">
    <mergeCell ref="A6:O6"/>
    <mergeCell ref="F16:K16"/>
  </mergeCells>
  <hyperlinks>
    <hyperlink ref="F16" location="'Paso 1'!A1" tooltip="Continua cargando los datos..." display="Siguiente &gt;&gt;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37"/>
  <sheetViews>
    <sheetView showGridLines="0" zoomScale="80" zoomScaleNormal="80" zoomScalePageLayoutView="0" workbookViewId="0" topLeftCell="A1">
      <selection activeCell="I9" sqref="I9"/>
    </sheetView>
  </sheetViews>
  <sheetFormatPr defaultColWidth="11.421875" defaultRowHeight="15"/>
  <cols>
    <col min="1" max="1" width="2.7109375" style="0" customWidth="1"/>
    <col min="2" max="2" width="23.57421875" style="0" bestFit="1" customWidth="1"/>
    <col min="3" max="3" width="20.140625" style="0" customWidth="1"/>
    <col min="4" max="4" width="11.421875" style="0" hidden="1" customWidth="1"/>
    <col min="5" max="6" width="0" style="0" hidden="1" customWidth="1"/>
  </cols>
  <sheetData>
    <row r="1" ht="16.5" customHeight="1"/>
    <row r="2" spans="2:14" ht="24" customHeight="1">
      <c r="B2" s="181" t="s">
        <v>112</v>
      </c>
      <c r="C2" s="181"/>
      <c r="D2" s="81"/>
      <c r="E2" s="81"/>
      <c r="F2" s="81"/>
      <c r="G2" s="91"/>
      <c r="H2" s="91"/>
      <c r="I2" s="91"/>
      <c r="J2" s="91"/>
      <c r="K2" s="91"/>
      <c r="L2" s="91"/>
      <c r="M2" s="91"/>
      <c r="N2" s="91"/>
    </row>
    <row r="3" spans="2:3" ht="11.25" customHeight="1">
      <c r="B3" s="50"/>
      <c r="C3" s="50"/>
    </row>
    <row r="4" spans="1:12" ht="15">
      <c r="A4" s="37"/>
      <c r="B4" s="57"/>
      <c r="C4" s="46"/>
      <c r="D4" s="37"/>
      <c r="E4" s="37"/>
      <c r="F4" s="37"/>
      <c r="G4" s="37"/>
      <c r="H4" s="37"/>
      <c r="I4" s="37"/>
      <c r="J4" s="37"/>
      <c r="K4" s="37"/>
      <c r="L4" s="37"/>
    </row>
    <row r="5" spans="1:12" ht="15">
      <c r="A5" s="37"/>
      <c r="B5" s="161" t="s">
        <v>53</v>
      </c>
      <c r="C5" s="161" t="s">
        <v>113</v>
      </c>
      <c r="D5" s="37"/>
      <c r="E5" s="37"/>
      <c r="F5" s="37"/>
      <c r="G5" s="37"/>
      <c r="H5" s="37"/>
      <c r="I5" s="37"/>
      <c r="J5" s="37"/>
      <c r="K5" s="37"/>
      <c r="L5" s="37"/>
    </row>
    <row r="6" spans="1:12" ht="15">
      <c r="A6" s="37"/>
      <c r="B6" s="159" t="s">
        <v>62</v>
      </c>
      <c r="C6" s="160">
        <v>100</v>
      </c>
      <c r="D6" s="37" t="e">
        <f>+VLOOKUP(#REF!,#REF!,2,0)</f>
        <v>#REF!</v>
      </c>
      <c r="E6" s="37"/>
      <c r="F6" s="37"/>
      <c r="G6" s="37"/>
      <c r="H6" s="37"/>
      <c r="I6" s="37"/>
      <c r="J6" s="37"/>
      <c r="K6" s="37"/>
      <c r="L6" s="37"/>
    </row>
    <row r="7" spans="1:12" ht="15">
      <c r="A7" s="37"/>
      <c r="B7" s="159" t="s">
        <v>63</v>
      </c>
      <c r="C7" s="160">
        <f>_xlfn.IFERROR(+#REF!*D7,0)</f>
        <v>0</v>
      </c>
      <c r="D7" s="37" t="e">
        <f>+VLOOKUP(#REF!,#REF!,2,0)</f>
        <v>#REF!</v>
      </c>
      <c r="E7" s="37"/>
      <c r="F7" s="37"/>
      <c r="G7" s="37"/>
      <c r="H7" s="37"/>
      <c r="I7" s="37"/>
      <c r="J7" s="37"/>
      <c r="K7" s="37"/>
      <c r="L7" s="37"/>
    </row>
    <row r="8" spans="1:12" ht="15">
      <c r="A8" s="37"/>
      <c r="B8" s="159" t="s">
        <v>64</v>
      </c>
      <c r="C8" s="160">
        <f>_xlfn.IFERROR(+#REF!*D8,0)</f>
        <v>0</v>
      </c>
      <c r="D8" s="37" t="e">
        <f>+VLOOKUP(#REF!,#REF!,2,0)</f>
        <v>#REF!</v>
      </c>
      <c r="E8" s="37"/>
      <c r="F8" s="37"/>
      <c r="G8" s="37"/>
      <c r="H8" s="37"/>
      <c r="I8" s="37"/>
      <c r="J8" s="37"/>
      <c r="K8" s="37"/>
      <c r="L8" s="37"/>
    </row>
    <row r="9" spans="1:12" ht="15">
      <c r="A9" s="37"/>
      <c r="B9" s="159" t="s">
        <v>65</v>
      </c>
      <c r="C9" s="160">
        <f>_xlfn.IFERROR(+#REF!*D9,0)</f>
        <v>0</v>
      </c>
      <c r="D9" s="37" t="e">
        <f>+VLOOKUP(#REF!,#REF!,2,0)</f>
        <v>#REF!</v>
      </c>
      <c r="E9" s="37"/>
      <c r="F9" s="37"/>
      <c r="G9" s="37"/>
      <c r="H9" s="37"/>
      <c r="I9" s="37"/>
      <c r="J9" s="37"/>
      <c r="K9" s="37"/>
      <c r="L9" s="37"/>
    </row>
    <row r="10" spans="1:12" ht="15">
      <c r="A10" s="37"/>
      <c r="B10" s="159" t="s">
        <v>78</v>
      </c>
      <c r="C10" s="160">
        <f>_xlfn.IFERROR(+#REF!*D10,0)</f>
        <v>0</v>
      </c>
      <c r="D10" s="37" t="e">
        <f>+VLOOKUP(#REF!,#REF!,2,0)</f>
        <v>#REF!</v>
      </c>
      <c r="E10" s="37"/>
      <c r="F10" s="37"/>
      <c r="G10" s="37"/>
      <c r="H10" s="37"/>
      <c r="I10" s="37"/>
      <c r="J10" s="37"/>
      <c r="K10" s="37"/>
      <c r="L10" s="37"/>
    </row>
    <row r="11" spans="1:12" ht="15">
      <c r="A11" s="37"/>
      <c r="B11" s="159" t="s">
        <v>51</v>
      </c>
      <c r="C11" s="160">
        <f>_xlfn.IFERROR(+#REF!*D11,0)</f>
        <v>0</v>
      </c>
      <c r="D11" s="37" t="e">
        <f>+VLOOKUP(#REF!,#REF!,2,0)</f>
        <v>#REF!</v>
      </c>
      <c r="E11" s="37"/>
      <c r="F11" s="37"/>
      <c r="G11" s="37"/>
      <c r="H11" s="37"/>
      <c r="I11" s="37"/>
      <c r="J11" s="37"/>
      <c r="K11" s="37"/>
      <c r="L11" s="37"/>
    </row>
    <row r="12" spans="1:12" ht="15">
      <c r="A12" s="37"/>
      <c r="B12" s="159" t="s">
        <v>51</v>
      </c>
      <c r="C12" s="160">
        <f>_xlfn.IFERROR(+#REF!*D12,0)</f>
        <v>0</v>
      </c>
      <c r="D12" s="37" t="e">
        <f>+VLOOKUP(#REF!,#REF!,2,0)</f>
        <v>#REF!</v>
      </c>
      <c r="E12" s="37"/>
      <c r="F12" s="37"/>
      <c r="G12" s="37"/>
      <c r="H12" s="37"/>
      <c r="I12" s="37"/>
      <c r="J12" s="37"/>
      <c r="K12" s="37"/>
      <c r="L12" s="37"/>
    </row>
    <row r="13" spans="1:12" ht="15">
      <c r="A13" s="37"/>
      <c r="B13" s="159" t="s">
        <v>51</v>
      </c>
      <c r="C13" s="160">
        <f>_xlfn.IFERROR(+#REF!*D13,0)</f>
        <v>0</v>
      </c>
      <c r="D13" s="37" t="e">
        <f>+VLOOKUP(#REF!,#REF!,2,0)</f>
        <v>#REF!</v>
      </c>
      <c r="E13" s="37"/>
      <c r="F13" s="37"/>
      <c r="G13" s="37"/>
      <c r="H13" s="37"/>
      <c r="I13" s="37"/>
      <c r="J13" s="37"/>
      <c r="K13" s="37"/>
      <c r="L13" s="37"/>
    </row>
    <row r="14" spans="1:12" ht="15">
      <c r="A14" s="37"/>
      <c r="B14" s="161" t="s">
        <v>79</v>
      </c>
      <c r="C14" s="162">
        <f>SUM(C6:C13)</f>
        <v>100</v>
      </c>
      <c r="D14" s="37"/>
      <c r="E14" s="37"/>
      <c r="F14" s="37"/>
      <c r="G14" s="37"/>
      <c r="H14" s="37"/>
      <c r="I14" s="37"/>
      <c r="J14" s="37"/>
      <c r="K14" s="37"/>
      <c r="L14" s="37"/>
    </row>
    <row r="15" spans="1:12" ht="1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16" spans="1:12" ht="1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</row>
    <row r="17" spans="1:12" ht="15">
      <c r="A17" s="37"/>
      <c r="C17" s="37"/>
      <c r="D17" s="37"/>
      <c r="E17" s="37"/>
      <c r="F17" s="37"/>
      <c r="G17" s="37"/>
      <c r="H17" s="37"/>
      <c r="I17" s="37"/>
      <c r="J17" s="37"/>
      <c r="K17" s="37"/>
      <c r="L17" s="37"/>
    </row>
    <row r="18" spans="1:12" ht="15">
      <c r="A18" s="37"/>
      <c r="C18" s="37"/>
      <c r="D18" s="37"/>
      <c r="E18" s="37"/>
      <c r="F18" s="37"/>
      <c r="G18" s="37"/>
      <c r="H18" s="37"/>
      <c r="I18" s="37"/>
      <c r="J18" s="37"/>
      <c r="K18" s="37"/>
      <c r="L18" s="37"/>
    </row>
    <row r="19" spans="1:12" ht="15" hidden="1">
      <c r="A19" s="37"/>
      <c r="C19" s="37"/>
      <c r="D19" s="37"/>
      <c r="E19" s="37"/>
      <c r="F19" s="37"/>
      <c r="G19" s="37"/>
      <c r="H19" s="37"/>
      <c r="I19" s="37"/>
      <c r="J19" s="37"/>
      <c r="K19" s="37"/>
      <c r="L19" s="37"/>
    </row>
    <row r="20" spans="1:12" ht="15" hidden="1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</row>
    <row r="21" spans="1:12" ht="15" hidden="1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</row>
    <row r="22" spans="1:12" ht="1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</row>
    <row r="23" spans="1:12" ht="1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</row>
    <row r="24" spans="1:12" ht="1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</row>
    <row r="25" spans="1:12" ht="1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</row>
    <row r="26" spans="1:12" ht="1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</row>
    <row r="27" spans="1:12" ht="1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</row>
    <row r="28" spans="1:12" ht="1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</row>
    <row r="29" spans="1:12" ht="1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</row>
    <row r="30" spans="1:12" ht="1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</row>
    <row r="31" spans="1:12" ht="1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</row>
    <row r="32" spans="1:12" ht="1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</row>
    <row r="33" spans="1:12" ht="1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</row>
    <row r="34" spans="1:12" ht="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2" ht="1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</row>
    <row r="36" spans="1:12" ht="1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</row>
    <row r="37" spans="1:12" ht="1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</row>
  </sheetData>
  <sheetProtection formatCells="0" formatColumns="0" formatRows="0" insertColumns="0" insertRows="0" insertHyperlinks="0" deleteColumns="0" deleteRows="0" selectLockedCells="1" sort="0" autoFilter="0" pivotTables="0"/>
  <mergeCells count="1">
    <mergeCell ref="B2:C2"/>
  </mergeCells>
  <dataValidations count="1">
    <dataValidation allowBlank="1" showInputMessage="1" showErrorMessage="1" prompt="Costo mensual de realizar esta actividad" sqref="C6:C13"/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C1:P33"/>
  <sheetViews>
    <sheetView showGridLines="0" zoomScale="80" zoomScaleNormal="80" zoomScalePageLayoutView="0" workbookViewId="0" topLeftCell="A1">
      <selection activeCell="F8" sqref="F8"/>
    </sheetView>
  </sheetViews>
  <sheetFormatPr defaultColWidth="11.421875" defaultRowHeight="15"/>
  <cols>
    <col min="1" max="1" width="2.7109375" style="0" customWidth="1"/>
    <col min="2" max="2" width="1.7109375" style="0" customWidth="1"/>
    <col min="3" max="3" width="27.140625" style="0" customWidth="1"/>
    <col min="4" max="4" width="13.00390625" style="0" customWidth="1"/>
    <col min="5" max="5" width="18.8515625" style="7" customWidth="1"/>
    <col min="6" max="6" width="31.140625" style="7" customWidth="1"/>
    <col min="7" max="8" width="23.140625" style="0" hidden="1" customWidth="1"/>
    <col min="9" max="11" width="11.421875" style="0" hidden="1" customWidth="1"/>
    <col min="12" max="12" width="12.00390625" style="0" hidden="1" customWidth="1"/>
    <col min="13" max="16" width="11.421875" style="0" hidden="1" customWidth="1"/>
    <col min="17" max="17" width="11.421875" style="0" customWidth="1"/>
  </cols>
  <sheetData>
    <row r="1" spans="5:13" ht="24" customHeight="1">
      <c r="E1" s="2"/>
      <c r="F1" s="2"/>
      <c r="G1" s="2" t="s">
        <v>40</v>
      </c>
      <c r="H1" s="2">
        <v>4</v>
      </c>
      <c r="L1" s="2" t="s">
        <v>28</v>
      </c>
      <c r="M1" s="2"/>
    </row>
    <row r="2" spans="3:13" ht="30" customHeight="1">
      <c r="C2" s="181" t="s">
        <v>101</v>
      </c>
      <c r="D2" s="181"/>
      <c r="E2" s="181"/>
      <c r="F2" s="181"/>
      <c r="G2" s="2" t="s">
        <v>42</v>
      </c>
      <c r="H2" s="2">
        <v>2</v>
      </c>
      <c r="J2" s="2"/>
      <c r="K2" s="3"/>
      <c r="L2" s="2" t="s">
        <v>16</v>
      </c>
      <c r="M2" s="2"/>
    </row>
    <row r="3" spans="3:13" ht="10.5" customHeight="1">
      <c r="C3" s="50"/>
      <c r="D3" s="50"/>
      <c r="E3" s="58"/>
      <c r="F3" s="58"/>
      <c r="G3" s="2" t="s">
        <v>41</v>
      </c>
      <c r="H3" s="2">
        <v>1</v>
      </c>
      <c r="J3" s="2"/>
      <c r="K3" s="3"/>
      <c r="L3" s="2" t="s">
        <v>17</v>
      </c>
      <c r="M3" s="2"/>
    </row>
    <row r="4" spans="3:13" ht="15">
      <c r="C4" s="57" t="str">
        <f>+IF(OR((G8+H8)=1,(G9+H9)=1,(G10+H10)=1,(G11+H11)=1,(G12+H12)=1,(G13+H13)=1,(G14+H14)=1),"Error - Se debe completar la celda MES DE PAGO cuando la frecuencia seleccionada es ANUAL."," ")</f>
        <v> </v>
      </c>
      <c r="D4" s="50"/>
      <c r="E4" s="58"/>
      <c r="F4" s="59"/>
      <c r="G4" s="2" t="s">
        <v>43</v>
      </c>
      <c r="H4" s="2">
        <v>0</v>
      </c>
      <c r="J4" s="2"/>
      <c r="K4" s="3"/>
      <c r="L4" s="2" t="s">
        <v>18</v>
      </c>
      <c r="M4" s="2"/>
    </row>
    <row r="5" spans="3:13" ht="6" customHeight="1">
      <c r="C5" s="50"/>
      <c r="D5" s="50"/>
      <c r="E5" s="58"/>
      <c r="F5" s="58"/>
      <c r="G5" s="2"/>
      <c r="H5" s="2"/>
      <c r="I5" s="2"/>
      <c r="J5" s="2"/>
      <c r="K5" s="3"/>
      <c r="L5" s="2" t="s">
        <v>19</v>
      </c>
      <c r="M5" s="2"/>
    </row>
    <row r="6" spans="3:13" ht="6" customHeight="1">
      <c r="C6" s="55"/>
      <c r="D6" s="55"/>
      <c r="E6" s="56"/>
      <c r="F6" s="56"/>
      <c r="J6" s="2"/>
      <c r="L6" s="2" t="s">
        <v>20</v>
      </c>
      <c r="M6" s="2"/>
    </row>
    <row r="7" spans="3:13" ht="15">
      <c r="C7" s="163" t="s">
        <v>53</v>
      </c>
      <c r="D7" s="163" t="s">
        <v>46</v>
      </c>
      <c r="E7" s="163" t="s">
        <v>39</v>
      </c>
      <c r="F7" s="163" t="s">
        <v>45</v>
      </c>
      <c r="G7" s="2"/>
      <c r="H7" s="2"/>
      <c r="I7" s="2"/>
      <c r="J7" s="2"/>
      <c r="L7" s="2" t="s">
        <v>20</v>
      </c>
      <c r="M7" s="2"/>
    </row>
    <row r="8" spans="3:13" ht="15">
      <c r="C8" s="164" t="s">
        <v>71</v>
      </c>
      <c r="D8" s="165">
        <v>0</v>
      </c>
      <c r="E8" s="165" t="s">
        <v>40</v>
      </c>
      <c r="F8" s="165"/>
      <c r="G8" s="25">
        <f>IF(E8="Anual",1,0)</f>
        <v>0</v>
      </c>
      <c r="H8" s="25">
        <f>IF(F8&gt;0,1,0)</f>
        <v>0</v>
      </c>
      <c r="I8">
        <f>+VLOOKUP(E8,$G$1:$I$5,2,0)</f>
        <v>4</v>
      </c>
      <c r="J8">
        <f>_xlfn.IFERROR(+D8*I8,0)</f>
        <v>0</v>
      </c>
      <c r="K8" s="8" t="str">
        <f>+E8</f>
        <v>Semanal</v>
      </c>
      <c r="L8" s="2" t="s">
        <v>21</v>
      </c>
      <c r="M8" s="2"/>
    </row>
    <row r="9" spans="3:13" ht="15">
      <c r="C9" s="164" t="s">
        <v>72</v>
      </c>
      <c r="D9" s="165">
        <v>0</v>
      </c>
      <c r="E9" s="165" t="s">
        <v>41</v>
      </c>
      <c r="F9" s="165"/>
      <c r="G9" s="25">
        <f>IF(E9="Anual",1,0)</f>
        <v>0</v>
      </c>
      <c r="H9" s="25">
        <f aca="true" t="shared" si="0" ref="H9:H14">IF(F9&gt;0,1,0)</f>
        <v>0</v>
      </c>
      <c r="I9">
        <f>+VLOOKUP(E9,$G$1:$I$5,2,0)</f>
        <v>1</v>
      </c>
      <c r="J9">
        <f>_xlfn.IFERROR(+D9*I9,0)</f>
        <v>0</v>
      </c>
      <c r="K9" s="8" t="str">
        <f>+E9</f>
        <v>Mensual</v>
      </c>
      <c r="L9" s="2" t="s">
        <v>22</v>
      </c>
      <c r="M9" s="2"/>
    </row>
    <row r="10" spans="3:13" ht="15">
      <c r="C10" s="164" t="s">
        <v>73</v>
      </c>
      <c r="D10" s="165">
        <v>0</v>
      </c>
      <c r="E10" s="165" t="s">
        <v>41</v>
      </c>
      <c r="F10" s="165"/>
      <c r="G10" s="25">
        <f>IF(E10="Anual",1,0)</f>
        <v>0</v>
      </c>
      <c r="H10" s="25">
        <f t="shared" si="0"/>
        <v>0</v>
      </c>
      <c r="I10">
        <f>+VLOOKUP(E10,$G$1:$I$5,2,0)</f>
        <v>1</v>
      </c>
      <c r="J10">
        <f>_xlfn.IFERROR(+D10*I10,0)</f>
        <v>0</v>
      </c>
      <c r="K10" s="8" t="str">
        <f>+E10</f>
        <v>Mensual</v>
      </c>
      <c r="L10" s="2" t="s">
        <v>23</v>
      </c>
      <c r="M10" s="2"/>
    </row>
    <row r="11" spans="3:13" ht="15">
      <c r="C11" s="164" t="s">
        <v>51</v>
      </c>
      <c r="D11" s="165">
        <v>0</v>
      </c>
      <c r="E11" s="165" t="s">
        <v>41</v>
      </c>
      <c r="F11" s="165"/>
      <c r="G11" s="25">
        <f>IF(E11="Anual",1,0)</f>
        <v>0</v>
      </c>
      <c r="H11" s="25">
        <f t="shared" si="0"/>
        <v>0</v>
      </c>
      <c r="I11">
        <f>+VLOOKUP(E11,$G$1:$I$5,2,0)</f>
        <v>1</v>
      </c>
      <c r="J11">
        <f>_xlfn.IFERROR(+D11*I11,0)</f>
        <v>0</v>
      </c>
      <c r="K11" s="8" t="str">
        <f>+E11</f>
        <v>Mensual</v>
      </c>
      <c r="L11" s="2" t="s">
        <v>24</v>
      </c>
      <c r="M11" s="2"/>
    </row>
    <row r="12" spans="3:13" ht="15">
      <c r="C12" s="164" t="s">
        <v>51</v>
      </c>
      <c r="D12" s="165">
        <v>0</v>
      </c>
      <c r="E12" s="165" t="s">
        <v>41</v>
      </c>
      <c r="F12" s="165"/>
      <c r="G12" s="25">
        <f>IF(E12="Anual",1,0)</f>
        <v>0</v>
      </c>
      <c r="H12" s="25">
        <f t="shared" si="0"/>
        <v>0</v>
      </c>
      <c r="I12">
        <f>+VLOOKUP(E12,$G$1:$I$5,2,0)</f>
        <v>1</v>
      </c>
      <c r="J12">
        <f>_xlfn.IFERROR(+D12*I12,0)</f>
        <v>0</v>
      </c>
      <c r="K12" s="8" t="str">
        <f>+E12</f>
        <v>Mensual</v>
      </c>
      <c r="L12" s="2" t="s">
        <v>25</v>
      </c>
      <c r="M12" s="2"/>
    </row>
    <row r="13" spans="3:13" ht="15">
      <c r="C13" s="164" t="s">
        <v>51</v>
      </c>
      <c r="D13" s="165">
        <v>0</v>
      </c>
      <c r="E13" s="165" t="s">
        <v>41</v>
      </c>
      <c r="F13" s="165"/>
      <c r="G13" s="25">
        <f>IF(E13="Anual",1,0)</f>
        <v>0</v>
      </c>
      <c r="H13" s="25">
        <f t="shared" si="0"/>
        <v>0</v>
      </c>
      <c r="I13">
        <f>+VLOOKUP(E13,$G$1:$I$5,2,0)</f>
        <v>1</v>
      </c>
      <c r="J13">
        <f>_xlfn.IFERROR(+D13*I13,0)</f>
        <v>0</v>
      </c>
      <c r="K13" s="8" t="str">
        <f>+E13</f>
        <v>Mensual</v>
      </c>
      <c r="L13" s="2" t="s">
        <v>26</v>
      </c>
      <c r="M13" s="2"/>
    </row>
    <row r="14" spans="3:12" ht="15">
      <c r="C14" s="164" t="s">
        <v>51</v>
      </c>
      <c r="D14" s="165">
        <v>0</v>
      </c>
      <c r="E14" s="165" t="s">
        <v>41</v>
      </c>
      <c r="F14" s="165"/>
      <c r="G14" s="25">
        <f>IF(E14="Anual",1,0)</f>
        <v>0</v>
      </c>
      <c r="H14" s="25">
        <f t="shared" si="0"/>
        <v>0</v>
      </c>
      <c r="I14">
        <f>+VLOOKUP(E14,$G$1:$I$5,2,0)</f>
        <v>1</v>
      </c>
      <c r="J14">
        <f>_xlfn.IFERROR(+D14*I14,0)</f>
        <v>0</v>
      </c>
      <c r="K14" s="8" t="str">
        <f>+E14</f>
        <v>Mensual</v>
      </c>
      <c r="L14" s="2"/>
    </row>
    <row r="15" spans="3:8" ht="18.75">
      <c r="C15" s="26"/>
      <c r="D15" s="26"/>
      <c r="E15" s="27"/>
      <c r="F15" s="27"/>
      <c r="H15" s="25"/>
    </row>
    <row r="16" spans="3:6" ht="19.5" hidden="1">
      <c r="C16" s="28" t="s">
        <v>38</v>
      </c>
      <c r="D16" s="28">
        <f>SUM(J8:J14)</f>
        <v>0</v>
      </c>
      <c r="E16" s="28"/>
      <c r="F16" s="28"/>
    </row>
    <row r="17" spans="3:6" ht="19.5" hidden="1">
      <c r="C17" s="28" t="s">
        <v>44</v>
      </c>
      <c r="D17" s="28">
        <f>+SUMIF(E8:E14,G4,D8:D14)</f>
        <v>0</v>
      </c>
      <c r="E17" s="28"/>
      <c r="F17" s="28"/>
    </row>
    <row r="18" spans="3:6" ht="18.75" hidden="1">
      <c r="C18" s="26"/>
      <c r="D18" s="26"/>
      <c r="E18" s="27"/>
      <c r="F18" s="27"/>
    </row>
    <row r="19" ht="15" hidden="1"/>
    <row r="20" spans="3:16" ht="16.5" hidden="1" thickBot="1">
      <c r="C20" s="10" t="s">
        <v>53</v>
      </c>
      <c r="D20" s="10" t="str">
        <f>+'Gastos de alimentación'!C7</f>
        <v>Mayo</v>
      </c>
      <c r="E20" s="10" t="str">
        <f>+'Gastos de alimentación'!D7</f>
        <v>Junio</v>
      </c>
      <c r="F20" s="10" t="str">
        <f>+'Gastos de alimentación'!E7</f>
        <v>Julio</v>
      </c>
      <c r="G20" s="10" t="str">
        <f>+'Gastos de alimentación'!F7</f>
        <v>Agosto</v>
      </c>
      <c r="H20" s="10"/>
      <c r="I20" s="10" t="str">
        <f>+'Gastos de alimentación'!G7</f>
        <v>Setiembre</v>
      </c>
      <c r="J20" s="10" t="str">
        <f>+'Gastos de alimentación'!H7</f>
        <v>Octubre</v>
      </c>
      <c r="K20" s="10" t="str">
        <f>+'Gastos de alimentación'!I7</f>
        <v>Noviembre</v>
      </c>
      <c r="L20" s="10" t="str">
        <f>+'Gastos de alimentación'!J7</f>
        <v>Diciembre</v>
      </c>
      <c r="M20" s="10" t="str">
        <f>+'Gastos de alimentación'!K7</f>
        <v>Enero</v>
      </c>
      <c r="N20" s="10" t="str">
        <f>+'Gastos de alimentación'!L7</f>
        <v>Febrero</v>
      </c>
      <c r="O20" s="10" t="str">
        <f>+'Gastos de alimentación'!M7</f>
        <v>Marzo</v>
      </c>
      <c r="P20" s="10" t="str">
        <f>+'Gastos de alimentación'!N7</f>
        <v>Abril</v>
      </c>
    </row>
    <row r="21" spans="3:16" ht="15.75" hidden="1">
      <c r="C21" s="9" t="str">
        <f aca="true" t="shared" si="1" ref="C21:C26">+C8</f>
        <v>IRPF</v>
      </c>
      <c r="D21" s="9">
        <f>IF(F8=$D$20,D8,0)</f>
        <v>0</v>
      </c>
      <c r="E21" s="9">
        <f aca="true" t="shared" si="2" ref="E21:E26">IF(F8=$E$20,D8,0)</f>
        <v>0</v>
      </c>
      <c r="F21" s="9">
        <f>IF(F8=$F$20,D8,0)</f>
        <v>0</v>
      </c>
      <c r="G21" s="9">
        <f>IF(F8=$G$20,D8,0)</f>
        <v>0</v>
      </c>
      <c r="H21" s="9"/>
      <c r="I21" s="9">
        <f>IF(F8=$I$20,D8,0)</f>
        <v>0</v>
      </c>
      <c r="J21" s="9">
        <f>IF(F8=$J$20,D8,0)</f>
        <v>0</v>
      </c>
      <c r="K21" s="9">
        <f>IF(F8=$K$20,D8,0)</f>
        <v>0</v>
      </c>
      <c r="L21" s="9">
        <f>IF(F8=$L$20,D8,0)</f>
        <v>0</v>
      </c>
      <c r="M21" s="9">
        <f>IF(F8=$M$20,D8,0)</f>
        <v>0</v>
      </c>
      <c r="N21" s="9">
        <f>IF(F8=$N$20,D8,0)</f>
        <v>0</v>
      </c>
      <c r="O21" s="9">
        <f>IF(F8=$O$20,D8,0)</f>
        <v>0</v>
      </c>
      <c r="P21" s="9">
        <f>IF(F8=$P$20,D8,0)</f>
        <v>0</v>
      </c>
    </row>
    <row r="22" spans="3:16" ht="15.75" hidden="1">
      <c r="C22" s="9" t="str">
        <f t="shared" si="1"/>
        <v>Contr. Inmobiliaria</v>
      </c>
      <c r="D22" s="9">
        <f>IF(F9=$D$20,D9,0)</f>
        <v>0</v>
      </c>
      <c r="E22" s="9">
        <f t="shared" si="2"/>
        <v>0</v>
      </c>
      <c r="F22" s="9">
        <f>IF(F9=$F$20,D9,0)</f>
        <v>0</v>
      </c>
      <c r="G22" s="9">
        <f>IF(F9=$G$20,D9,0)</f>
        <v>0</v>
      </c>
      <c r="H22" s="9"/>
      <c r="I22" s="9">
        <f>IF(F9=$I$20,D9,0)</f>
        <v>0</v>
      </c>
      <c r="J22" s="9">
        <f>IF(F9=$J$20,D9,0)</f>
        <v>0</v>
      </c>
      <c r="K22" s="9">
        <f>IF(F9=$K$20,D9,0)</f>
        <v>0</v>
      </c>
      <c r="L22" s="9">
        <f>IF(F9=$L$20,D9,0)</f>
        <v>0</v>
      </c>
      <c r="M22" s="9">
        <f>IF(F9=$M$20,D9,0)</f>
        <v>0</v>
      </c>
      <c r="N22" s="9">
        <f>IF(F9=$N$20,D9,0)</f>
        <v>0</v>
      </c>
      <c r="O22" s="9">
        <f>IF(F9=$O$20,D9,0)</f>
        <v>0</v>
      </c>
      <c r="P22" s="9">
        <f>IF(F9=$P$20,D9,0)</f>
        <v>0</v>
      </c>
    </row>
    <row r="23" spans="3:16" ht="15.75" hidden="1">
      <c r="C23" s="9" t="str">
        <f t="shared" si="1"/>
        <v>Impuesto Primaria</v>
      </c>
      <c r="D23" s="9">
        <f>IF(F10=$D$20,D10,0)</f>
        <v>0</v>
      </c>
      <c r="E23" s="9">
        <f t="shared" si="2"/>
        <v>0</v>
      </c>
      <c r="F23" s="9">
        <f>IF(F10=$F$20,D10,0)</f>
        <v>0</v>
      </c>
      <c r="G23" s="9">
        <f>IF(F10=$G$20,D10,0)</f>
        <v>0</v>
      </c>
      <c r="H23" s="9"/>
      <c r="I23" s="9">
        <f>IF(F10=$I$20,D10,0)</f>
        <v>0</v>
      </c>
      <c r="J23" s="9">
        <f>IF(F10=$J$20,D10,0)</f>
        <v>0</v>
      </c>
      <c r="K23" s="9">
        <f>IF(F10=$K$20,D10,0)</f>
        <v>0</v>
      </c>
      <c r="L23" s="9">
        <f>IF(F10=$L$20,D10,0)</f>
        <v>0</v>
      </c>
      <c r="M23" s="9">
        <f>IF(F10=$M$20,D10,0)</f>
        <v>0</v>
      </c>
      <c r="N23" s="9">
        <f>IF(F10=$N$20,D10,0)</f>
        <v>0</v>
      </c>
      <c r="O23" s="9">
        <f>IF(F10=$O$20,D10,0)</f>
        <v>0</v>
      </c>
      <c r="P23" s="9">
        <f>IF(F10=$P$20,D10,0)</f>
        <v>0</v>
      </c>
    </row>
    <row r="24" spans="3:16" ht="15.75" hidden="1">
      <c r="C24" s="9" t="str">
        <f t="shared" si="1"/>
        <v>Otros …</v>
      </c>
      <c r="D24" s="9">
        <f>IF(F11=$D$20,D11,0)</f>
        <v>0</v>
      </c>
      <c r="E24" s="9">
        <f t="shared" si="2"/>
        <v>0</v>
      </c>
      <c r="F24" s="9">
        <f>IF(F11=$F$20,D11,0)</f>
        <v>0</v>
      </c>
      <c r="G24" s="9">
        <f>IF(F11=$G$20,D11,0)</f>
        <v>0</v>
      </c>
      <c r="H24" s="9"/>
      <c r="I24" s="9">
        <f>IF(F11=$I$20,D11,0)</f>
        <v>0</v>
      </c>
      <c r="J24" s="9">
        <f>IF(F11=$J$20,D11,0)</f>
        <v>0</v>
      </c>
      <c r="K24" s="9">
        <f>IF(F11=$K$20,D11,0)</f>
        <v>0</v>
      </c>
      <c r="L24" s="9">
        <f>IF(F11=$L$20,D11,0)</f>
        <v>0</v>
      </c>
      <c r="M24" s="9">
        <f>IF(F11=$M$20,D11,0)</f>
        <v>0</v>
      </c>
      <c r="N24" s="9">
        <f>IF(F11=$N$20,D11,0)</f>
        <v>0</v>
      </c>
      <c r="O24" s="9">
        <f>IF(F11=$O$20,D11,0)</f>
        <v>0</v>
      </c>
      <c r="P24" s="9">
        <f>IF(F11=$P$20,D11,0)</f>
        <v>0</v>
      </c>
    </row>
    <row r="25" spans="3:16" ht="15.75" hidden="1">
      <c r="C25" s="9" t="str">
        <f t="shared" si="1"/>
        <v>Otros …</v>
      </c>
      <c r="D25" s="9">
        <f>IF(F12=$D$20,D12,0)</f>
        <v>0</v>
      </c>
      <c r="E25" s="9">
        <f t="shared" si="2"/>
        <v>0</v>
      </c>
      <c r="F25" s="9">
        <f>IF(F12=$F$20,D12,0)</f>
        <v>0</v>
      </c>
      <c r="G25" s="9">
        <f>IF(F12=$G$20,D12,0)</f>
        <v>0</v>
      </c>
      <c r="H25" s="9"/>
      <c r="I25" s="9">
        <f>IF(F12=$I$20,D12,0)</f>
        <v>0</v>
      </c>
      <c r="J25" s="9">
        <f>IF(F12=$J$20,D12,0)</f>
        <v>0</v>
      </c>
      <c r="K25" s="9">
        <f>IF(F12=$K$20,D12,0)</f>
        <v>0</v>
      </c>
      <c r="L25" s="9">
        <f>IF(F12=$L$20,D12,0)</f>
        <v>0</v>
      </c>
      <c r="M25" s="9">
        <f>IF(F12=$M$20,D12,0)</f>
        <v>0</v>
      </c>
      <c r="N25" s="9">
        <f>IF(F12=$N$20,D12,0)</f>
        <v>0</v>
      </c>
      <c r="O25" s="9">
        <f>IF(F12=$O$20,D12,0)</f>
        <v>0</v>
      </c>
      <c r="P25" s="9">
        <f>IF(F12=$P$20,D12,0)</f>
        <v>0</v>
      </c>
    </row>
    <row r="26" spans="3:16" ht="15.75" hidden="1">
      <c r="C26" s="9" t="str">
        <f t="shared" si="1"/>
        <v>Otros …</v>
      </c>
      <c r="D26" s="9">
        <f>IF(F13=$D$20,D13,0)</f>
        <v>0</v>
      </c>
      <c r="E26" s="9">
        <f t="shared" si="2"/>
        <v>0</v>
      </c>
      <c r="F26" s="9">
        <f>IF(F13=$F$20,D13,0)</f>
        <v>0</v>
      </c>
      <c r="G26" s="9">
        <f>IF(F13=$G$20,D13,0)</f>
        <v>0</v>
      </c>
      <c r="H26" s="9"/>
      <c r="I26" s="9">
        <f>IF(F13=$I$20,D13,0)</f>
        <v>0</v>
      </c>
      <c r="J26" s="9">
        <f>IF(F13=$J$20,D13,0)</f>
        <v>0</v>
      </c>
      <c r="K26" s="9">
        <f>IF(F13=$K$20,D13,0)</f>
        <v>0</v>
      </c>
      <c r="L26" s="9">
        <f>IF(F13=$L$20,D13,0)</f>
        <v>0</v>
      </c>
      <c r="M26" s="9">
        <f>IF(F13=$M$20,D13,0)</f>
        <v>0</v>
      </c>
      <c r="N26" s="9">
        <f>IF(F13=$N$20,D13,0)</f>
        <v>0</v>
      </c>
      <c r="O26" s="9">
        <f>IF(F13=$O$20,D13,0)</f>
        <v>0</v>
      </c>
      <c r="P26" s="9">
        <f>IF(F13=$P$20,D13,0)</f>
        <v>0</v>
      </c>
    </row>
    <row r="27" spans="3:16" ht="15.75" hidden="1">
      <c r="C27" s="21" t="str">
        <f>+C14</f>
        <v>Otros …</v>
      </c>
      <c r="D27" s="9">
        <f>IF(F14=$D$20,D14,0)</f>
        <v>0</v>
      </c>
      <c r="E27" s="9">
        <f>IF(G14=$D$20,E14,0)</f>
        <v>0</v>
      </c>
      <c r="F27" s="9">
        <f>IF(F14=$F$20,D14,0)</f>
        <v>0</v>
      </c>
      <c r="G27" s="9">
        <f>IF(F14=$G$20,D14,0)</f>
        <v>0</v>
      </c>
      <c r="H27" s="9"/>
      <c r="I27" s="9">
        <f>IF(F14=$I$20,D14,0)</f>
        <v>0</v>
      </c>
      <c r="J27" s="9">
        <f>IF(F14=$J$20,D14,0)</f>
        <v>0</v>
      </c>
      <c r="K27" s="9">
        <f>IF(F14=$K$20,D14,0)</f>
        <v>0</v>
      </c>
      <c r="L27" s="9">
        <f>IF(F14=$L$20,D14,0)</f>
        <v>0</v>
      </c>
      <c r="M27" s="9">
        <f>IF(F14=$M$20,D14,0)</f>
        <v>0</v>
      </c>
      <c r="N27" s="9">
        <f>IF(F14=$N$20,D14,0)</f>
        <v>0</v>
      </c>
      <c r="O27" s="9">
        <f>IF(F14=$O$20,D14,0)</f>
        <v>0</v>
      </c>
      <c r="P27" s="9">
        <f>IF(F14=$P$20,D14,0)</f>
        <v>0</v>
      </c>
    </row>
    <row r="28" spans="3:16" ht="16.5" hidden="1" thickBot="1">
      <c r="C28" s="22"/>
      <c r="D28" s="23">
        <f>SUM(D21:D27)</f>
        <v>0</v>
      </c>
      <c r="E28" s="23">
        <f aca="true" t="shared" si="3" ref="E28:O28">SUM(E21:E27)</f>
        <v>0</v>
      </c>
      <c r="F28" s="23">
        <f t="shared" si="3"/>
        <v>0</v>
      </c>
      <c r="G28" s="23">
        <f t="shared" si="3"/>
        <v>0</v>
      </c>
      <c r="H28" s="23"/>
      <c r="I28" s="23">
        <f t="shared" si="3"/>
        <v>0</v>
      </c>
      <c r="J28" s="23">
        <f t="shared" si="3"/>
        <v>0</v>
      </c>
      <c r="K28" s="23">
        <f t="shared" si="3"/>
        <v>0</v>
      </c>
      <c r="L28" s="23">
        <f t="shared" si="3"/>
        <v>0</v>
      </c>
      <c r="M28" s="23">
        <f t="shared" si="3"/>
        <v>0</v>
      </c>
      <c r="N28" s="23">
        <f t="shared" si="3"/>
        <v>0</v>
      </c>
      <c r="O28" s="23">
        <f t="shared" si="3"/>
        <v>0</v>
      </c>
      <c r="P28" s="23">
        <f>SUM(P21:P27)</f>
        <v>0</v>
      </c>
    </row>
    <row r="29" spans="4:16" ht="15" hidden="1">
      <c r="D29">
        <f>+$D$16</f>
        <v>0</v>
      </c>
      <c r="E29">
        <f aca="true" t="shared" si="4" ref="E29:P29">+$D$16</f>
        <v>0</v>
      </c>
      <c r="F29">
        <f t="shared" si="4"/>
        <v>0</v>
      </c>
      <c r="G29">
        <f t="shared" si="4"/>
        <v>0</v>
      </c>
      <c r="I29">
        <f t="shared" si="4"/>
        <v>0</v>
      </c>
      <c r="J29">
        <f t="shared" si="4"/>
        <v>0</v>
      </c>
      <c r="K29">
        <f t="shared" si="4"/>
        <v>0</v>
      </c>
      <c r="L29">
        <f t="shared" si="4"/>
        <v>0</v>
      </c>
      <c r="M29">
        <f t="shared" si="4"/>
        <v>0</v>
      </c>
      <c r="N29">
        <f t="shared" si="4"/>
        <v>0</v>
      </c>
      <c r="O29">
        <f t="shared" si="4"/>
        <v>0</v>
      </c>
      <c r="P29">
        <f t="shared" si="4"/>
        <v>0</v>
      </c>
    </row>
    <row r="30" spans="4:16" s="24" customFormat="1" ht="15" hidden="1">
      <c r="D30" s="24">
        <f>+D29+D28</f>
        <v>0</v>
      </c>
      <c r="E30" s="24">
        <f aca="true" t="shared" si="5" ref="E30:P30">+E29+E28</f>
        <v>0</v>
      </c>
      <c r="F30" s="24">
        <f t="shared" si="5"/>
        <v>0</v>
      </c>
      <c r="G30" s="24">
        <f t="shared" si="5"/>
        <v>0</v>
      </c>
      <c r="I30" s="24">
        <f t="shared" si="5"/>
        <v>0</v>
      </c>
      <c r="J30" s="24">
        <f t="shared" si="5"/>
        <v>0</v>
      </c>
      <c r="K30" s="24">
        <f t="shared" si="5"/>
        <v>0</v>
      </c>
      <c r="L30" s="24">
        <f t="shared" si="5"/>
        <v>0</v>
      </c>
      <c r="M30" s="24">
        <f t="shared" si="5"/>
        <v>0</v>
      </c>
      <c r="N30" s="24">
        <f t="shared" si="5"/>
        <v>0</v>
      </c>
      <c r="O30" s="24">
        <f t="shared" si="5"/>
        <v>0</v>
      </c>
      <c r="P30" s="24">
        <f t="shared" si="5"/>
        <v>0</v>
      </c>
    </row>
    <row r="31" ht="15" hidden="1"/>
    <row r="32" ht="15" hidden="1"/>
    <row r="33" spans="4:5" ht="15">
      <c r="D33" s="110" t="s">
        <v>80</v>
      </c>
      <c r="E33" s="151"/>
    </row>
  </sheetData>
  <sheetProtection formatCells="0" selectLockedCells="1"/>
  <mergeCells count="1">
    <mergeCell ref="C2:F2"/>
  </mergeCells>
  <conditionalFormatting sqref="F8">
    <cfRule type="expression" priority="7" dxfId="6">
      <formula>$E$8&lt;&gt;"Anual"</formula>
    </cfRule>
    <cfRule type="expression" priority="8" dxfId="6">
      <formula>$E$8&lt;&gt;"Anual"</formula>
    </cfRule>
  </conditionalFormatting>
  <conditionalFormatting sqref="F9">
    <cfRule type="expression" priority="6" dxfId="0">
      <formula>$E$9&lt;&gt;"Anual"</formula>
    </cfRule>
  </conditionalFormatting>
  <conditionalFormatting sqref="F10">
    <cfRule type="expression" priority="5" dxfId="0">
      <formula>$E$10&lt;&gt;"Anual"</formula>
    </cfRule>
  </conditionalFormatting>
  <conditionalFormatting sqref="F11">
    <cfRule type="expression" priority="4" dxfId="0">
      <formula>$E$11&lt;&gt;"Anual"</formula>
    </cfRule>
  </conditionalFormatting>
  <conditionalFormatting sqref="F12">
    <cfRule type="expression" priority="3" dxfId="0">
      <formula>$E$12&lt;&gt;"Anual"</formula>
    </cfRule>
  </conditionalFormatting>
  <conditionalFormatting sqref="F13">
    <cfRule type="expression" priority="2" dxfId="0">
      <formula>$E$13&lt;&gt;"Anual"</formula>
    </cfRule>
  </conditionalFormatting>
  <conditionalFormatting sqref="F14">
    <cfRule type="expression" priority="1" dxfId="0">
      <formula>$E$14&lt;&gt;"Anual"</formula>
    </cfRule>
  </conditionalFormatting>
  <dataValidations count="2">
    <dataValidation type="list" allowBlank="1" showInputMessage="1" showErrorMessage="1" sqref="E8:E14">
      <formula1>$G$1:$G$5</formula1>
    </dataValidation>
    <dataValidation type="list" allowBlank="1" showInputMessage="1" showErrorMessage="1" prompt="Mes de pago &quot;Solo si es pago anual&quot;" sqref="F8:F14">
      <formula1>$L$1:$L$14</formula1>
    </dataValidation>
  </dataValidations>
  <hyperlinks>
    <hyperlink ref="D33" location="'Paso 4'!A1" display="Volver a Ingresador de Datos"/>
  </hyperlink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1:AO31"/>
  <sheetViews>
    <sheetView showGridLines="0" zoomScalePageLayoutView="0" workbookViewId="0" topLeftCell="A1">
      <selection activeCell="I26" sqref="I26"/>
    </sheetView>
  </sheetViews>
  <sheetFormatPr defaultColWidth="11.421875" defaultRowHeight="15"/>
  <cols>
    <col min="1" max="1" width="3.8515625" style="2" customWidth="1"/>
    <col min="2" max="2" width="9.140625" style="2" customWidth="1"/>
    <col min="3" max="3" width="19.421875" style="2" customWidth="1"/>
    <col min="4" max="4" width="12.28125" style="2" customWidth="1"/>
    <col min="5" max="5" width="11.8515625" style="2" bestFit="1" customWidth="1"/>
    <col min="6" max="34" width="11.421875" style="2" customWidth="1"/>
    <col min="35" max="35" width="12.8515625" style="2" customWidth="1"/>
    <col min="36" max="16384" width="11.421875" style="2" customWidth="1"/>
  </cols>
  <sheetData>
    <row r="1" spans="3:15" ht="15">
      <c r="C1" s="29">
        <f>+'Paso 1'!C8</f>
        <v>0</v>
      </c>
      <c r="D1" s="2" t="str">
        <f>+'Paso 1'!C7</f>
        <v>Mayo</v>
      </c>
      <c r="E1" s="2" t="str">
        <f>+VLOOKUP(D1,$C$20:$D$31,2,0)</f>
        <v>Junio</v>
      </c>
      <c r="F1" s="2" t="str">
        <f aca="true" t="shared" si="0" ref="F1:O1">+VLOOKUP(E1,$C$20:$D$31,2,0)</f>
        <v>Julio</v>
      </c>
      <c r="G1" s="2" t="str">
        <f t="shared" si="0"/>
        <v>Agosto</v>
      </c>
      <c r="H1" s="2" t="str">
        <f t="shared" si="0"/>
        <v>Setiembre</v>
      </c>
      <c r="I1" s="2" t="str">
        <f t="shared" si="0"/>
        <v>Octubre</v>
      </c>
      <c r="J1" s="2" t="str">
        <f t="shared" si="0"/>
        <v>Noviembre</v>
      </c>
      <c r="K1" s="2" t="str">
        <f t="shared" si="0"/>
        <v>Diciembre</v>
      </c>
      <c r="L1" s="2" t="str">
        <f t="shared" si="0"/>
        <v>Enero</v>
      </c>
      <c r="M1" s="2" t="str">
        <f>+VLOOKUP(L1,$C$20:$D$31,2,0)</f>
        <v>Febrero</v>
      </c>
      <c r="N1" s="2" t="str">
        <f t="shared" si="0"/>
        <v>Marzo</v>
      </c>
      <c r="O1" s="2" t="str">
        <f t="shared" si="0"/>
        <v>Abril</v>
      </c>
    </row>
    <row r="2" spans="3:15" ht="15">
      <c r="C2" s="29">
        <f>+C1+1</f>
        <v>1</v>
      </c>
      <c r="D2" s="31">
        <f>_xlfn.IFERROR(HLOOKUP(D1,'Paso 3'!$C$7:$C$30,18,0),0)</f>
        <v>0</v>
      </c>
      <c r="E2" s="31">
        <f>_xlfn.IFERROR(HLOOKUP(E1,'Paso 3'!$C$7:$C$30,18,0),0)</f>
        <v>0</v>
      </c>
      <c r="F2" s="31">
        <f>_xlfn.IFERROR(HLOOKUP(F1,'Paso 3'!$C$7:$C$30,18,0),0)</f>
        <v>0</v>
      </c>
      <c r="G2" s="31">
        <f>_xlfn.IFERROR(HLOOKUP(G1,'Paso 3'!$C$7:$C$30,18,0),0)</f>
        <v>0</v>
      </c>
      <c r="H2" s="31">
        <f>_xlfn.IFERROR(HLOOKUP(H1,'Paso 3'!$C$7:$C$30,18,0),0)</f>
        <v>0</v>
      </c>
      <c r="I2" s="31">
        <f>_xlfn.IFERROR(HLOOKUP(I1,'Paso 3'!$C$7:$C$30,18,0),0)</f>
        <v>0</v>
      </c>
      <c r="J2" s="31">
        <f>_xlfn.IFERROR(HLOOKUP(J1,'Paso 3'!$C$7:$C$30,18,0),0)</f>
        <v>0</v>
      </c>
      <c r="K2" s="31">
        <f>_xlfn.IFERROR(HLOOKUP(K1,'Paso 3'!$C$7:$C$30,18,0),0)</f>
        <v>0</v>
      </c>
      <c r="L2" s="31">
        <f>_xlfn.IFERROR(HLOOKUP(L1,'Paso 3'!$C$7:$C$30,18,0),0)</f>
        <v>0</v>
      </c>
      <c r="M2" s="31">
        <f>_xlfn.IFERROR(HLOOKUP(M1,'Paso 3'!$C$7:$C$30,18,0),0)</f>
        <v>0</v>
      </c>
      <c r="N2" s="31">
        <f>_xlfn.IFERROR(HLOOKUP(N1,'Paso 3'!$C$7:$C$30,18,0),0)</f>
        <v>0</v>
      </c>
      <c r="O2" s="31">
        <f>_xlfn.IFERROR(HLOOKUP(O1,'Paso 3'!$C$7:$C$30,18,0),0)</f>
        <v>0</v>
      </c>
    </row>
    <row r="3" ht="15">
      <c r="C3" s="29">
        <f>+C2+1</f>
        <v>2</v>
      </c>
    </row>
    <row r="4" ht="15">
      <c r="C4" s="29">
        <f>+C3+1</f>
        <v>3</v>
      </c>
    </row>
    <row r="6" spans="3:38" ht="15">
      <c r="C6" s="2" t="str">
        <f>+"Enero"&amp;"  "&amp;$C$1</f>
        <v>Enero  0</v>
      </c>
      <c r="D6" s="2" t="str">
        <f>+"Febrero"&amp;"  "&amp;$C$1</f>
        <v>Febrero  0</v>
      </c>
      <c r="E6" s="2" t="str">
        <f>+"Salario"&amp;"  "&amp;'Paso 1'!C5</f>
        <v>Salario   </v>
      </c>
      <c r="F6" s="2" t="str">
        <f>+"Abril"&amp;"  "&amp;$C$1</f>
        <v>Abril  0</v>
      </c>
      <c r="G6" s="2" t="str">
        <f>+"Mayo"&amp;"  "&amp;$C$1</f>
        <v>Mayo  0</v>
      </c>
      <c r="H6" s="2" t="str">
        <f>+"Junio"&amp;"  "&amp;$C$1</f>
        <v>Junio  0</v>
      </c>
      <c r="I6" s="2" t="str">
        <f>+"Julio"&amp;"  "&amp;$C$1</f>
        <v>Julio  0</v>
      </c>
      <c r="J6" s="2" t="str">
        <f>+"Agosto"&amp;"  "&amp;$C$1</f>
        <v>Agosto  0</v>
      </c>
      <c r="K6" s="2" t="str">
        <f>+"Setiembre"&amp;"  "&amp;$C$1</f>
        <v>Setiembre  0</v>
      </c>
      <c r="L6" s="2" t="str">
        <f>+"Octubre"&amp;"  "&amp;$C$1</f>
        <v>Octubre  0</v>
      </c>
      <c r="M6" s="2" t="str">
        <f>+"Noviembre"&amp;"  "&amp;$C$1</f>
        <v>Noviembre  0</v>
      </c>
      <c r="N6" s="2" t="str">
        <f>+"Diciembre"&amp;"  "&amp;$C$1</f>
        <v>Diciembre  0</v>
      </c>
      <c r="O6" s="2" t="str">
        <f>+"Enero"&amp;"  "&amp;$C$2</f>
        <v>Enero  1</v>
      </c>
      <c r="P6" s="2" t="str">
        <f>+"Febrero"&amp;"  "&amp;$C$2</f>
        <v>Febrero  1</v>
      </c>
      <c r="Q6" s="2" t="str">
        <f>+"Marzo"&amp;"  "&amp;$C$2</f>
        <v>Marzo  1</v>
      </c>
      <c r="R6" s="2" t="str">
        <f>+"Abril"&amp;"  "&amp;$C$2</f>
        <v>Abril  1</v>
      </c>
      <c r="S6" s="2" t="str">
        <f>+"Mayo"&amp;"  "&amp;$C$2</f>
        <v>Mayo  1</v>
      </c>
      <c r="T6" s="2" t="str">
        <f>+"Junio"&amp;"  "&amp;$C$2</f>
        <v>Junio  1</v>
      </c>
      <c r="U6" s="2" t="str">
        <f>+"Julio"&amp;"  "&amp;$C$2</f>
        <v>Julio  1</v>
      </c>
      <c r="V6" s="2" t="str">
        <f>+"Agosto"&amp;"  "&amp;$C$2</f>
        <v>Agosto  1</v>
      </c>
      <c r="W6" s="2" t="str">
        <f>+"Setiembre"&amp;"  "&amp;$C$2</f>
        <v>Setiembre  1</v>
      </c>
      <c r="X6" s="2" t="str">
        <f>+"Octubre"&amp;"  "&amp;$C$2</f>
        <v>Octubre  1</v>
      </c>
      <c r="Y6" s="2" t="str">
        <f>+"Noviembe"&amp;"  "&amp;$C$2</f>
        <v>Noviembe  1</v>
      </c>
      <c r="Z6" s="2" t="str">
        <f>+"Diciembre"&amp;"  "&amp;$C$2</f>
        <v>Diciembre  1</v>
      </c>
      <c r="AA6" s="2" t="str">
        <f>+"Enero"&amp;"  "&amp;$C$3</f>
        <v>Enero  2</v>
      </c>
      <c r="AB6" s="2" t="str">
        <f>+"Febrero"&amp;"  "&amp;$C$3</f>
        <v>Febrero  2</v>
      </c>
      <c r="AC6" s="2" t="str">
        <f>+"Marzo"&amp;"  "&amp;$C$3</f>
        <v>Marzo  2</v>
      </c>
      <c r="AD6" s="2" t="str">
        <f>+"Abril"&amp;"  "&amp;$C$3</f>
        <v>Abril  2</v>
      </c>
      <c r="AE6" s="2" t="str">
        <f>+"Mayo"&amp;"  "&amp;$C$3</f>
        <v>Mayo  2</v>
      </c>
      <c r="AF6" s="2" t="str">
        <f>+"Junio"&amp;"  "&amp;$C$3</f>
        <v>Junio  2</v>
      </c>
      <c r="AG6" s="2" t="str">
        <f>+"Julio"&amp;"  "&amp;$C$3</f>
        <v>Julio  2</v>
      </c>
      <c r="AH6" s="2" t="str">
        <f>+"Agosto"&amp;"  "&amp;$C$3</f>
        <v>Agosto  2</v>
      </c>
      <c r="AI6" s="2" t="str">
        <f>+"Setiembre"&amp;"  "&amp;$C$3</f>
        <v>Setiembre  2</v>
      </c>
      <c r="AJ6" s="2" t="str">
        <f>+"Octubre"&amp;"  "&amp;$C$3</f>
        <v>Octubre  2</v>
      </c>
      <c r="AK6" s="2" t="str">
        <f>+"Noviembre"&amp;"  "&amp;$C$3</f>
        <v>Noviembre  2</v>
      </c>
      <c r="AL6" s="2" t="str">
        <f>+"Diciembre"&amp;"  "&amp;$C$3</f>
        <v>Diciembre  2</v>
      </c>
    </row>
    <row r="7" spans="3:38" ht="15">
      <c r="C7" s="2" t="str">
        <f>+"Febrero"&amp;"  "&amp;$C$1</f>
        <v>Febrero  0</v>
      </c>
      <c r="D7" s="2" t="str">
        <f>+"Marzo"&amp;"  "&amp;$C$1</f>
        <v>Marzo  0</v>
      </c>
      <c r="E7" s="2" t="str">
        <f>+"Abril"&amp;"  "&amp;$C$1</f>
        <v>Abril  0</v>
      </c>
      <c r="F7" s="2" t="str">
        <f>+"Mayo"&amp;"  "&amp;$C$1</f>
        <v>Mayo  0</v>
      </c>
      <c r="G7" s="2" t="str">
        <f>+"Junio"&amp;"  "&amp;$C$1</f>
        <v>Junio  0</v>
      </c>
      <c r="H7" s="2" t="str">
        <f>+"Julio"&amp;"  "&amp;$C$1</f>
        <v>Julio  0</v>
      </c>
      <c r="I7" s="2" t="str">
        <f>+"Agosto"&amp;"  "&amp;$C$1</f>
        <v>Agosto  0</v>
      </c>
      <c r="J7" s="2" t="str">
        <f>+"Setiembre"&amp;"  "&amp;$C$1</f>
        <v>Setiembre  0</v>
      </c>
      <c r="K7" s="2" t="str">
        <f>+"Octubre"&amp;"  "&amp;$C$1</f>
        <v>Octubre  0</v>
      </c>
      <c r="L7" s="2" t="str">
        <f>+"Noviembre"&amp;"  "&amp;$C$1</f>
        <v>Noviembre  0</v>
      </c>
      <c r="M7" s="2" t="str">
        <f>+"Diciembre"&amp;"  "&amp;$C$1</f>
        <v>Diciembre  0</v>
      </c>
      <c r="N7" s="2" t="str">
        <f>+"Enero"&amp;"  "&amp;$C$2</f>
        <v>Enero  1</v>
      </c>
      <c r="O7" s="2" t="str">
        <f>+"Febrero"&amp;"  "&amp;$C$2</f>
        <v>Febrero  1</v>
      </c>
      <c r="P7" s="2" t="str">
        <f>+"Marzo"&amp;"  "&amp;$C$2</f>
        <v>Marzo  1</v>
      </c>
      <c r="Q7" s="2" t="str">
        <f>+"Abril"&amp;"  "&amp;$C$2</f>
        <v>Abril  1</v>
      </c>
      <c r="R7" s="2" t="str">
        <f>+"Mayo"&amp;"  "&amp;$C$2</f>
        <v>Mayo  1</v>
      </c>
      <c r="S7" s="2" t="str">
        <f>+"Junio"&amp;"  "&amp;$C$2</f>
        <v>Junio  1</v>
      </c>
      <c r="T7" s="2" t="str">
        <f>+"Julio"&amp;"  "&amp;$C$2</f>
        <v>Julio  1</v>
      </c>
      <c r="U7" s="2" t="str">
        <f>+"Agosto"&amp;"  "&amp;$C$2</f>
        <v>Agosto  1</v>
      </c>
      <c r="V7" s="2" t="str">
        <f>+"Setiembre"&amp;"  "&amp;$C$2</f>
        <v>Setiembre  1</v>
      </c>
      <c r="W7" s="2" t="str">
        <f>+"Octubre"&amp;"  "&amp;$C$2</f>
        <v>Octubre  1</v>
      </c>
      <c r="X7" s="2" t="str">
        <f>+"Noviembe"&amp;"  "&amp;$C$2</f>
        <v>Noviembe  1</v>
      </c>
      <c r="Y7" s="2" t="str">
        <f>+"Diciembre"&amp;"  "&amp;$C$2</f>
        <v>Diciembre  1</v>
      </c>
      <c r="Z7" s="2" t="str">
        <f>+"Enero"&amp;"  "&amp;$C$3</f>
        <v>Enero  2</v>
      </c>
      <c r="AA7" s="2" t="str">
        <f>+"Febrero"&amp;"  "&amp;$C$3</f>
        <v>Febrero  2</v>
      </c>
      <c r="AB7" s="2" t="str">
        <f>+"Marzo"&amp;"  "&amp;$C$3</f>
        <v>Marzo  2</v>
      </c>
      <c r="AC7" s="2" t="str">
        <f>+"Abril"&amp;"  "&amp;$C$3</f>
        <v>Abril  2</v>
      </c>
      <c r="AD7" s="2" t="str">
        <f>+"Mayo"&amp;"  "&amp;$C$3</f>
        <v>Mayo  2</v>
      </c>
      <c r="AE7" s="2" t="str">
        <f>+"Junio"&amp;"  "&amp;$C$3</f>
        <v>Junio  2</v>
      </c>
      <c r="AF7" s="2" t="str">
        <f>+"Julio"&amp;"  "&amp;$C$3</f>
        <v>Julio  2</v>
      </c>
      <c r="AG7" s="2" t="str">
        <f>+"Agosto"&amp;"  "&amp;$C$3</f>
        <v>Agosto  2</v>
      </c>
      <c r="AH7" s="2" t="str">
        <f>+"Setiembre"&amp;"  "&amp;$C$3</f>
        <v>Setiembre  2</v>
      </c>
      <c r="AI7" s="2" t="str">
        <f>+"Octubre"&amp;"  "&amp;$C$3</f>
        <v>Octubre  2</v>
      </c>
      <c r="AJ7" s="2" t="str">
        <f>+"Noviembre"&amp;"  "&amp;$C$3</f>
        <v>Noviembre  2</v>
      </c>
      <c r="AK7" s="2" t="str">
        <f>+"Diciembre"&amp;"  "&amp;$C$3</f>
        <v>Diciembre  2</v>
      </c>
      <c r="AL7" s="2" t="str">
        <f>+"Enero"&amp;"  "&amp;$C$4</f>
        <v>Enero  3</v>
      </c>
    </row>
    <row r="8" spans="3:38" ht="15">
      <c r="C8" s="2" t="str">
        <f>+"Marzo"&amp;"  "&amp;$C$1</f>
        <v>Marzo  0</v>
      </c>
      <c r="D8" s="2" t="str">
        <f>+"Abril"&amp;"  "&amp;$C$1</f>
        <v>Abril  0</v>
      </c>
      <c r="E8" s="2" t="str">
        <f>+"Mayo"&amp;"  "&amp;$C$1</f>
        <v>Mayo  0</v>
      </c>
      <c r="F8" s="2" t="str">
        <f>+"Junio"&amp;"  "&amp;$C$1</f>
        <v>Junio  0</v>
      </c>
      <c r="G8" s="2" t="str">
        <f>+"Julio"&amp;"  "&amp;$C$1</f>
        <v>Julio  0</v>
      </c>
      <c r="H8" s="2" t="str">
        <f>+"Agosto"&amp;"  "&amp;$C$1</f>
        <v>Agosto  0</v>
      </c>
      <c r="I8" s="2" t="str">
        <f>+"Setiembre"&amp;"  "&amp;$C$1</f>
        <v>Setiembre  0</v>
      </c>
      <c r="J8" s="2" t="str">
        <f>+"Octubre"&amp;"  "&amp;$C$1</f>
        <v>Octubre  0</v>
      </c>
      <c r="K8" s="2" t="str">
        <f>+"Noviembre"&amp;"  "&amp;$C$1</f>
        <v>Noviembre  0</v>
      </c>
      <c r="L8" s="2" t="str">
        <f>+"Diciembre"&amp;"  "&amp;$C$1</f>
        <v>Diciembre  0</v>
      </c>
      <c r="M8" s="2" t="str">
        <f>+"Enero"&amp;"  "&amp;$C$2</f>
        <v>Enero  1</v>
      </c>
      <c r="N8" s="2" t="str">
        <f>+"Febrero"&amp;"  "&amp;$C$2</f>
        <v>Febrero  1</v>
      </c>
      <c r="O8" s="2" t="str">
        <f>+"Marzo"&amp;"  "&amp;$C$2</f>
        <v>Marzo  1</v>
      </c>
      <c r="P8" s="2" t="str">
        <f>+"Abril"&amp;"  "&amp;$C$2</f>
        <v>Abril  1</v>
      </c>
      <c r="Q8" s="2" t="str">
        <f>+"Mayo"&amp;"  "&amp;$C$2</f>
        <v>Mayo  1</v>
      </c>
      <c r="R8" s="2" t="str">
        <f>+"Junio"&amp;"  "&amp;$C$2</f>
        <v>Junio  1</v>
      </c>
      <c r="S8" s="2" t="str">
        <f>+"Julio"&amp;"  "&amp;$C$2</f>
        <v>Julio  1</v>
      </c>
      <c r="T8" s="2" t="str">
        <f>+"Agosto"&amp;"  "&amp;$C$2</f>
        <v>Agosto  1</v>
      </c>
      <c r="U8" s="2" t="str">
        <f>+"Setiembre"&amp;"  "&amp;$C$2</f>
        <v>Setiembre  1</v>
      </c>
      <c r="V8" s="2" t="str">
        <f>+"Octubre"&amp;"  "&amp;$C$2</f>
        <v>Octubre  1</v>
      </c>
      <c r="W8" s="2" t="str">
        <f>+"Noviembe"&amp;"  "&amp;$C$2</f>
        <v>Noviembe  1</v>
      </c>
      <c r="X8" s="2" t="str">
        <f>+"Diciembre"&amp;"  "&amp;$C$2</f>
        <v>Diciembre  1</v>
      </c>
      <c r="Y8" s="2" t="str">
        <f>+"Enero"&amp;"  "&amp;$C$3</f>
        <v>Enero  2</v>
      </c>
      <c r="Z8" s="2" t="str">
        <f>+"Febrero"&amp;"  "&amp;$C$3</f>
        <v>Febrero  2</v>
      </c>
      <c r="AA8" s="2" t="str">
        <f>+"Marzo"&amp;"  "&amp;$C$3</f>
        <v>Marzo  2</v>
      </c>
      <c r="AB8" s="2" t="str">
        <f>+"Abril"&amp;"  "&amp;$C$3</f>
        <v>Abril  2</v>
      </c>
      <c r="AC8" s="2" t="str">
        <f>+"Mayo"&amp;"  "&amp;$C$3</f>
        <v>Mayo  2</v>
      </c>
      <c r="AD8" s="2" t="str">
        <f>+"Junio"&amp;"  "&amp;$C$3</f>
        <v>Junio  2</v>
      </c>
      <c r="AE8" s="2" t="str">
        <f>+"Julio"&amp;"  "&amp;$C$3</f>
        <v>Julio  2</v>
      </c>
      <c r="AF8" s="2" t="str">
        <f>+"Agosto"&amp;"  "&amp;$C$3</f>
        <v>Agosto  2</v>
      </c>
      <c r="AG8" s="2" t="str">
        <f>+"Setiembre"&amp;"  "&amp;$C$3</f>
        <v>Setiembre  2</v>
      </c>
      <c r="AH8" s="2" t="str">
        <f>+"Octubre"&amp;"  "&amp;$C$3</f>
        <v>Octubre  2</v>
      </c>
      <c r="AI8" s="2" t="str">
        <f>+"Noviembre"&amp;"  "&amp;$C$3</f>
        <v>Noviembre  2</v>
      </c>
      <c r="AJ8" s="2" t="str">
        <f>+"Diciembre"&amp;"  "&amp;$C$3</f>
        <v>Diciembre  2</v>
      </c>
      <c r="AK8" s="2" t="str">
        <f>+"Enero"&amp;"  "&amp;$C$4</f>
        <v>Enero  3</v>
      </c>
      <c r="AL8" s="2" t="str">
        <f>+"Febrero"&amp;"  "&amp;$C$4</f>
        <v>Febrero  3</v>
      </c>
    </row>
    <row r="9" spans="3:38" ht="15">
      <c r="C9" s="2" t="str">
        <f>+"Abril"&amp;"  "&amp;$C$1</f>
        <v>Abril  0</v>
      </c>
      <c r="D9" s="2" t="str">
        <f>+"Mayo"&amp;"  "&amp;$C$1</f>
        <v>Mayo  0</v>
      </c>
      <c r="E9" s="2" t="str">
        <f>+"Junio"&amp;"  "&amp;$C$1</f>
        <v>Junio  0</v>
      </c>
      <c r="F9" s="2" t="str">
        <f>+"Julio"&amp;"  "&amp;$C$1</f>
        <v>Julio  0</v>
      </c>
      <c r="G9" s="2" t="str">
        <f>+"Agosto"&amp;"  "&amp;$C$1</f>
        <v>Agosto  0</v>
      </c>
      <c r="H9" s="2" t="str">
        <f>+"Setiembre"&amp;"  "&amp;$C$1</f>
        <v>Setiembre  0</v>
      </c>
      <c r="I9" s="2" t="str">
        <f>+"Octubre"&amp;"  "&amp;$C$1</f>
        <v>Octubre  0</v>
      </c>
      <c r="J9" s="2" t="str">
        <f>+"Noviembre"&amp;"  "&amp;$C$1</f>
        <v>Noviembre  0</v>
      </c>
      <c r="K9" s="2" t="str">
        <f>+"Diciembre"&amp;"  "&amp;$C$1</f>
        <v>Diciembre  0</v>
      </c>
      <c r="L9" s="2" t="str">
        <f>+"Enero"&amp;"  "&amp;$C$2</f>
        <v>Enero  1</v>
      </c>
      <c r="M9" s="2" t="str">
        <f>+"Febrero"&amp;"  "&amp;$C$2</f>
        <v>Febrero  1</v>
      </c>
      <c r="N9" s="2" t="str">
        <f>+"Marzo"&amp;"  "&amp;$C$2</f>
        <v>Marzo  1</v>
      </c>
      <c r="O9" s="2" t="str">
        <f>+"Abril"&amp;"  "&amp;$C$2</f>
        <v>Abril  1</v>
      </c>
      <c r="P9" s="2" t="str">
        <f>+"Mayo"&amp;"  "&amp;$C$2</f>
        <v>Mayo  1</v>
      </c>
      <c r="Q9" s="2" t="str">
        <f>+"Junio"&amp;"  "&amp;$C$2</f>
        <v>Junio  1</v>
      </c>
      <c r="R9" s="2" t="str">
        <f>+"Julio"&amp;"  "&amp;$C$2</f>
        <v>Julio  1</v>
      </c>
      <c r="S9" s="2" t="str">
        <f>+"Agosto"&amp;"  "&amp;$C$2</f>
        <v>Agosto  1</v>
      </c>
      <c r="T9" s="2" t="str">
        <f>+"Setiembre"&amp;"  "&amp;$C$2</f>
        <v>Setiembre  1</v>
      </c>
      <c r="U9" s="2" t="str">
        <f>+"Octubre"&amp;"  "&amp;$C$2</f>
        <v>Octubre  1</v>
      </c>
      <c r="V9" s="2" t="str">
        <f>+"Noviembe"&amp;"  "&amp;$C$2</f>
        <v>Noviembe  1</v>
      </c>
      <c r="W9" s="2" t="str">
        <f>+"Diciembre"&amp;"  "&amp;$C$2</f>
        <v>Diciembre  1</v>
      </c>
      <c r="X9" s="2" t="str">
        <f>+"Enero"&amp;"  "&amp;$C$3</f>
        <v>Enero  2</v>
      </c>
      <c r="Y9" s="2" t="str">
        <f>+"Febrero"&amp;"  "&amp;$C$3</f>
        <v>Febrero  2</v>
      </c>
      <c r="Z9" s="2" t="str">
        <f>+"Marzo"&amp;"  "&amp;$C$3</f>
        <v>Marzo  2</v>
      </c>
      <c r="AA9" s="2" t="str">
        <f>+"Abril"&amp;"  "&amp;$C$3</f>
        <v>Abril  2</v>
      </c>
      <c r="AB9" s="2" t="str">
        <f>+"Mayo"&amp;"  "&amp;$C$3</f>
        <v>Mayo  2</v>
      </c>
      <c r="AC9" s="2" t="str">
        <f>+"Junio"&amp;"  "&amp;$C$3</f>
        <v>Junio  2</v>
      </c>
      <c r="AD9" s="2" t="str">
        <f>+"Julio"&amp;"  "&amp;$C$3</f>
        <v>Julio  2</v>
      </c>
      <c r="AE9" s="2" t="str">
        <f>+"Agosto"&amp;"  "&amp;$C$3</f>
        <v>Agosto  2</v>
      </c>
      <c r="AF9" s="2" t="str">
        <f>+"Setiembre"&amp;"  "&amp;$C$3</f>
        <v>Setiembre  2</v>
      </c>
      <c r="AG9" s="2" t="str">
        <f>+"Octubre"&amp;"  "&amp;$C$3</f>
        <v>Octubre  2</v>
      </c>
      <c r="AH9" s="2" t="str">
        <f>+"Noviembre"&amp;"  "&amp;$C$3</f>
        <v>Noviembre  2</v>
      </c>
      <c r="AI9" s="2" t="str">
        <f>+"Diciembre"&amp;"  "&amp;$C$3</f>
        <v>Diciembre  2</v>
      </c>
      <c r="AJ9" s="2" t="str">
        <f>+"Enero"&amp;"  "&amp;$C$4</f>
        <v>Enero  3</v>
      </c>
      <c r="AK9" s="2" t="str">
        <f>+"Febrero"&amp;"  "&amp;$C$4</f>
        <v>Febrero  3</v>
      </c>
      <c r="AL9" s="2" t="str">
        <f>+"Marzo"&amp;"  "&amp;$C$4</f>
        <v>Marzo  3</v>
      </c>
    </row>
    <row r="10" spans="3:38" ht="15">
      <c r="C10" s="2" t="str">
        <f>+"Mayo"&amp;"  "&amp;$C$1</f>
        <v>Mayo  0</v>
      </c>
      <c r="D10" s="2" t="str">
        <f>+"Junio"&amp;"  "&amp;$C$1</f>
        <v>Junio  0</v>
      </c>
      <c r="E10" s="2" t="str">
        <f>+"Julio"&amp;"  "&amp;$C$1</f>
        <v>Julio  0</v>
      </c>
      <c r="F10" s="2" t="str">
        <f>+"Agosto"&amp;"  "&amp;$C$1</f>
        <v>Agosto  0</v>
      </c>
      <c r="G10" s="2" t="str">
        <f>+"Setiembre"&amp;"  "&amp;$C$1</f>
        <v>Setiembre  0</v>
      </c>
      <c r="H10" s="2" t="str">
        <f>+"Octubre"&amp;"  "&amp;$C$1</f>
        <v>Octubre  0</v>
      </c>
      <c r="I10" s="2" t="str">
        <f>+"Noviembre"&amp;"  "&amp;$C$1</f>
        <v>Noviembre  0</v>
      </c>
      <c r="J10" s="2" t="str">
        <f>+"Diciembre"&amp;"  "&amp;$C$1</f>
        <v>Diciembre  0</v>
      </c>
      <c r="K10" s="2" t="str">
        <f>+"Enero"&amp;"  "&amp;$C$2</f>
        <v>Enero  1</v>
      </c>
      <c r="L10" s="2" t="str">
        <f>+"Febrero"&amp;"  "&amp;$C$2</f>
        <v>Febrero  1</v>
      </c>
      <c r="M10" s="2" t="str">
        <f>+"Marzo"&amp;"  "&amp;$C$2</f>
        <v>Marzo  1</v>
      </c>
      <c r="N10" s="2" t="str">
        <f>+"Abril"&amp;"  "&amp;$C$2</f>
        <v>Abril  1</v>
      </c>
      <c r="O10" s="2" t="str">
        <f>+"Mayo"&amp;"  "&amp;$C$2</f>
        <v>Mayo  1</v>
      </c>
      <c r="P10" s="2" t="str">
        <f>+"Junio"&amp;"  "&amp;$C$2</f>
        <v>Junio  1</v>
      </c>
      <c r="Q10" s="2" t="str">
        <f>+"Julio"&amp;"  "&amp;$C$2</f>
        <v>Julio  1</v>
      </c>
      <c r="R10" s="2" t="str">
        <f>+"Agosto"&amp;"  "&amp;$C$2</f>
        <v>Agosto  1</v>
      </c>
      <c r="S10" s="2" t="str">
        <f>+"Setiembre"&amp;"  "&amp;$C$2</f>
        <v>Setiembre  1</v>
      </c>
      <c r="T10" s="2" t="str">
        <f>+"Octubre"&amp;"  "&amp;$C$2</f>
        <v>Octubre  1</v>
      </c>
      <c r="U10" s="2" t="str">
        <f>+"Noviembe"&amp;"  "&amp;$C$2</f>
        <v>Noviembe  1</v>
      </c>
      <c r="V10" s="2" t="str">
        <f>+"Diciembre"&amp;"  "&amp;$C$2</f>
        <v>Diciembre  1</v>
      </c>
      <c r="W10" s="2" t="str">
        <f>+"Enero"&amp;"  "&amp;$C$3</f>
        <v>Enero  2</v>
      </c>
      <c r="X10" s="2" t="str">
        <f>+"Febrero"&amp;"  "&amp;$C$3</f>
        <v>Febrero  2</v>
      </c>
      <c r="Y10" s="2" t="str">
        <f>+"Marzo"&amp;"  "&amp;$C$3</f>
        <v>Marzo  2</v>
      </c>
      <c r="Z10" s="2" t="str">
        <f>+"Abril"&amp;"  "&amp;$C$3</f>
        <v>Abril  2</v>
      </c>
      <c r="AA10" s="2" t="str">
        <f>+"Mayo"&amp;"  "&amp;$C$3</f>
        <v>Mayo  2</v>
      </c>
      <c r="AB10" s="2" t="str">
        <f>+"Junio"&amp;"  "&amp;$C$3</f>
        <v>Junio  2</v>
      </c>
      <c r="AC10" s="2" t="str">
        <f>+"Julio"&amp;"  "&amp;$C$3</f>
        <v>Julio  2</v>
      </c>
      <c r="AD10" s="2" t="str">
        <f>+"Agosto"&amp;"  "&amp;$C$3</f>
        <v>Agosto  2</v>
      </c>
      <c r="AE10" s="2" t="str">
        <f>+"Setiembre"&amp;"  "&amp;$C$3</f>
        <v>Setiembre  2</v>
      </c>
      <c r="AF10" s="2" t="str">
        <f>+"Octubre"&amp;"  "&amp;$C$3</f>
        <v>Octubre  2</v>
      </c>
      <c r="AG10" s="2" t="str">
        <f>+"Noviembre"&amp;"  "&amp;$C$3</f>
        <v>Noviembre  2</v>
      </c>
      <c r="AH10" s="2" t="str">
        <f>+"Diciembre"&amp;"  "&amp;$C$3</f>
        <v>Diciembre  2</v>
      </c>
      <c r="AI10" s="2" t="str">
        <f>+"Enero"&amp;"  "&amp;$C$4</f>
        <v>Enero  3</v>
      </c>
      <c r="AJ10" s="2" t="str">
        <f>+"Febrero"&amp;"  "&amp;$C$4</f>
        <v>Febrero  3</v>
      </c>
      <c r="AK10" s="2" t="str">
        <f>+"Marzo"&amp;"  "&amp;$C$4</f>
        <v>Marzo  3</v>
      </c>
      <c r="AL10" s="2" t="str">
        <f>+"Abril"&amp;"  "&amp;$C$4</f>
        <v>Abril  3</v>
      </c>
    </row>
    <row r="11" spans="3:38" ht="15">
      <c r="C11" s="2" t="str">
        <f>+"Junio"&amp;"  "&amp;$C$1</f>
        <v>Junio  0</v>
      </c>
      <c r="D11" s="2" t="str">
        <f>+"Julio"&amp;"  "&amp;$C$1</f>
        <v>Julio  0</v>
      </c>
      <c r="E11" s="2" t="str">
        <f>+"Agosto"&amp;"  "&amp;$C$1</f>
        <v>Agosto  0</v>
      </c>
      <c r="F11" s="2" t="str">
        <f>+"Setiembre"&amp;"  "&amp;$C$1</f>
        <v>Setiembre  0</v>
      </c>
      <c r="G11" s="2" t="str">
        <f>+"Octubre"&amp;"  "&amp;$C$1</f>
        <v>Octubre  0</v>
      </c>
      <c r="H11" s="2" t="str">
        <f>+"Noviembre"&amp;"  "&amp;$C$1</f>
        <v>Noviembre  0</v>
      </c>
      <c r="I11" s="2" t="str">
        <f>+"Diciembre"&amp;"  "&amp;$C$1</f>
        <v>Diciembre  0</v>
      </c>
      <c r="J11" s="2" t="str">
        <f>+"Enero"&amp;"  "&amp;$C$2</f>
        <v>Enero  1</v>
      </c>
      <c r="K11" s="2" t="str">
        <f>+"Febrero"&amp;"  "&amp;$C$2</f>
        <v>Febrero  1</v>
      </c>
      <c r="L11" s="2" t="str">
        <f>+"Marzo"&amp;"  "&amp;$C$2</f>
        <v>Marzo  1</v>
      </c>
      <c r="M11" s="2" t="str">
        <f>+"Abril"&amp;"  "&amp;$C$2</f>
        <v>Abril  1</v>
      </c>
      <c r="N11" s="2" t="str">
        <f>+"Mayo"&amp;"  "&amp;$C$2</f>
        <v>Mayo  1</v>
      </c>
      <c r="O11" s="2" t="str">
        <f>+"Junio"&amp;"  "&amp;$C$2</f>
        <v>Junio  1</v>
      </c>
      <c r="P11" s="2" t="str">
        <f>+"Julio"&amp;"  "&amp;$C$2</f>
        <v>Julio  1</v>
      </c>
      <c r="Q11" s="2" t="str">
        <f>+"Agosto"&amp;"  "&amp;$C$2</f>
        <v>Agosto  1</v>
      </c>
      <c r="R11" s="2" t="str">
        <f>+"Setiembre"&amp;"  "&amp;$C$2</f>
        <v>Setiembre  1</v>
      </c>
      <c r="S11" s="2" t="str">
        <f>+"Octubre"&amp;"  "&amp;$C$2</f>
        <v>Octubre  1</v>
      </c>
      <c r="T11" s="2" t="str">
        <f>+"Noviembe"&amp;"  "&amp;$C$2</f>
        <v>Noviembe  1</v>
      </c>
      <c r="U11" s="2" t="str">
        <f>+"Diciembre"&amp;"  "&amp;$C$2</f>
        <v>Diciembre  1</v>
      </c>
      <c r="V11" s="2" t="str">
        <f>+"Enero"&amp;"  "&amp;$C$3</f>
        <v>Enero  2</v>
      </c>
      <c r="W11" s="2" t="str">
        <f>+"Febrero"&amp;"  "&amp;$C$3</f>
        <v>Febrero  2</v>
      </c>
      <c r="X11" s="2" t="str">
        <f>+"Marzo"&amp;"  "&amp;$C$3</f>
        <v>Marzo  2</v>
      </c>
      <c r="Y11" s="2" t="str">
        <f>+"Abril"&amp;"  "&amp;$C$3</f>
        <v>Abril  2</v>
      </c>
      <c r="Z11" s="2" t="str">
        <f>+"Mayo"&amp;"  "&amp;$C$3</f>
        <v>Mayo  2</v>
      </c>
      <c r="AA11" s="2" t="str">
        <f>+"Junio"&amp;"  "&amp;$C$3</f>
        <v>Junio  2</v>
      </c>
      <c r="AB11" s="2" t="str">
        <f>+"Julio"&amp;"  "&amp;$C$3</f>
        <v>Julio  2</v>
      </c>
      <c r="AC11" s="2" t="str">
        <f>+"Agosto"&amp;"  "&amp;$C$3</f>
        <v>Agosto  2</v>
      </c>
      <c r="AD11" s="2" t="str">
        <f>+"Setiembre"&amp;"  "&amp;$C$3</f>
        <v>Setiembre  2</v>
      </c>
      <c r="AE11" s="2" t="str">
        <f>+"Octubre"&amp;"  "&amp;$C$3</f>
        <v>Octubre  2</v>
      </c>
      <c r="AF11" s="2" t="str">
        <f>+"Noviembre"&amp;"  "&amp;$C$3</f>
        <v>Noviembre  2</v>
      </c>
      <c r="AG11" s="2" t="str">
        <f>+"Diciembre"&amp;"  "&amp;$C$3</f>
        <v>Diciembre  2</v>
      </c>
      <c r="AH11" s="2" t="str">
        <f>+"Enero"&amp;"  "&amp;$C$4</f>
        <v>Enero  3</v>
      </c>
      <c r="AI11" s="2" t="str">
        <f>+"Febrero"&amp;"  "&amp;$C$4</f>
        <v>Febrero  3</v>
      </c>
      <c r="AJ11" s="2" t="str">
        <f>+"Marzo"&amp;"  "&amp;$C$4</f>
        <v>Marzo  3</v>
      </c>
      <c r="AK11" s="2" t="str">
        <f>+"Abril"&amp;"  "&amp;$C$4</f>
        <v>Abril  3</v>
      </c>
      <c r="AL11" s="2" t="str">
        <f>+"Mayo"&amp;"  "&amp;$C$4</f>
        <v>Mayo  3</v>
      </c>
    </row>
    <row r="12" spans="3:38" ht="15">
      <c r="C12" s="2" t="str">
        <f>+"Julio"&amp;"  "&amp;$C$1</f>
        <v>Julio  0</v>
      </c>
      <c r="D12" s="2" t="str">
        <f>+"Agosto"&amp;"  "&amp;$C$1</f>
        <v>Agosto  0</v>
      </c>
      <c r="E12" s="2" t="str">
        <f>+"Setiembre"&amp;"  "&amp;$C$1</f>
        <v>Setiembre  0</v>
      </c>
      <c r="F12" s="2" t="str">
        <f>+"Octubre"&amp;"  "&amp;$C$1</f>
        <v>Octubre  0</v>
      </c>
      <c r="G12" s="2" t="str">
        <f>+"Noviembre"&amp;"  "&amp;$C$1</f>
        <v>Noviembre  0</v>
      </c>
      <c r="H12" s="2" t="str">
        <f>+"Diciembre"&amp;"  "&amp;$C$1</f>
        <v>Diciembre  0</v>
      </c>
      <c r="I12" s="2" t="str">
        <f>+"Enero"&amp;"  "&amp;$C$2</f>
        <v>Enero  1</v>
      </c>
      <c r="J12" s="2" t="str">
        <f>+"Febrero"&amp;"  "&amp;$C$2</f>
        <v>Febrero  1</v>
      </c>
      <c r="K12" s="2" t="str">
        <f>+"Marzo"&amp;"  "&amp;$C$2</f>
        <v>Marzo  1</v>
      </c>
      <c r="L12" s="2" t="str">
        <f>+"Abril"&amp;"  "&amp;$C$2</f>
        <v>Abril  1</v>
      </c>
      <c r="M12" s="2" t="str">
        <f>+"Mayo"&amp;"  "&amp;$C$2</f>
        <v>Mayo  1</v>
      </c>
      <c r="N12" s="2" t="str">
        <f>+"Junio"&amp;"  "&amp;$C$2</f>
        <v>Junio  1</v>
      </c>
      <c r="O12" s="2" t="str">
        <f>+"Julio"&amp;"  "&amp;$C$2</f>
        <v>Julio  1</v>
      </c>
      <c r="P12" s="2" t="str">
        <f>+"Agosto"&amp;"  "&amp;$C$2</f>
        <v>Agosto  1</v>
      </c>
      <c r="Q12" s="2" t="str">
        <f>+"Setiembre"&amp;"  "&amp;$C$2</f>
        <v>Setiembre  1</v>
      </c>
      <c r="R12" s="2" t="str">
        <f>+"Octubre"&amp;"  "&amp;$C$2</f>
        <v>Octubre  1</v>
      </c>
      <c r="S12" s="2" t="str">
        <f>+"Noviembe"&amp;"  "&amp;$C$2</f>
        <v>Noviembe  1</v>
      </c>
      <c r="T12" s="2" t="str">
        <f>+"Diciembre"&amp;"  "&amp;$C$2</f>
        <v>Diciembre  1</v>
      </c>
      <c r="U12" s="2" t="str">
        <f>+"Enero"&amp;"  "&amp;$C$3</f>
        <v>Enero  2</v>
      </c>
      <c r="V12" s="2" t="str">
        <f>+"Febrero"&amp;"  "&amp;$C$3</f>
        <v>Febrero  2</v>
      </c>
      <c r="W12" s="2" t="str">
        <f>+"Marzo"&amp;"  "&amp;$C$3</f>
        <v>Marzo  2</v>
      </c>
      <c r="X12" s="2" t="str">
        <f>+"Abril"&amp;"  "&amp;$C$3</f>
        <v>Abril  2</v>
      </c>
      <c r="Y12" s="2" t="str">
        <f>+"Mayo"&amp;"  "&amp;$C$3</f>
        <v>Mayo  2</v>
      </c>
      <c r="Z12" s="2" t="str">
        <f>+"Junio"&amp;"  "&amp;$C$3</f>
        <v>Junio  2</v>
      </c>
      <c r="AA12" s="2" t="str">
        <f>+"Julio"&amp;"  "&amp;$C$3</f>
        <v>Julio  2</v>
      </c>
      <c r="AB12" s="2" t="str">
        <f>+"Agosto"&amp;"  "&amp;$C$3</f>
        <v>Agosto  2</v>
      </c>
      <c r="AC12" s="2" t="str">
        <f>+"Setiembre"&amp;"  "&amp;$C$3</f>
        <v>Setiembre  2</v>
      </c>
      <c r="AD12" s="2" t="str">
        <f>+"Octubre"&amp;"  "&amp;$C$3</f>
        <v>Octubre  2</v>
      </c>
      <c r="AE12" s="2" t="str">
        <f>+"Noviembre"&amp;"  "&amp;$C$3</f>
        <v>Noviembre  2</v>
      </c>
      <c r="AF12" s="2" t="str">
        <f>+"Diciembre"&amp;"  "&amp;$C$3</f>
        <v>Diciembre  2</v>
      </c>
      <c r="AG12" s="2" t="str">
        <f>+"Enero"&amp;"  "&amp;$C$4</f>
        <v>Enero  3</v>
      </c>
      <c r="AH12" s="2" t="str">
        <f>+"Febrero"&amp;"  "&amp;$C$4</f>
        <v>Febrero  3</v>
      </c>
      <c r="AI12" s="2" t="str">
        <f>+"Marzo"&amp;"  "&amp;$C$4</f>
        <v>Marzo  3</v>
      </c>
      <c r="AJ12" s="2" t="str">
        <f>+"Abril"&amp;"  "&amp;$C$4</f>
        <v>Abril  3</v>
      </c>
      <c r="AK12" s="2" t="str">
        <f>+"Mayo"&amp;"  "&amp;$C$4</f>
        <v>Mayo  3</v>
      </c>
      <c r="AL12" s="2" t="str">
        <f>+"Junio"&amp;"  "&amp;$C$4</f>
        <v>Junio  3</v>
      </c>
    </row>
    <row r="13" spans="3:38" ht="15">
      <c r="C13" s="2" t="str">
        <f>+"Agosto"&amp;"  "&amp;$C$1</f>
        <v>Agosto  0</v>
      </c>
      <c r="D13" s="2" t="str">
        <f>+"Setiembre"&amp;"  "&amp;$C$1</f>
        <v>Setiembre  0</v>
      </c>
      <c r="E13" s="2" t="str">
        <f>+"Octubre"&amp;"  "&amp;$C$1</f>
        <v>Octubre  0</v>
      </c>
      <c r="F13" s="2" t="str">
        <f>+"Noviembre"&amp;"  "&amp;$C$1</f>
        <v>Noviembre  0</v>
      </c>
      <c r="G13" s="2" t="str">
        <f>+"Diciembre"&amp;"  "&amp;$C$1</f>
        <v>Diciembre  0</v>
      </c>
      <c r="H13" s="2" t="str">
        <f>+"Enero"&amp;"  "&amp;$C$2</f>
        <v>Enero  1</v>
      </c>
      <c r="I13" s="2" t="str">
        <f>+"Febrero"&amp;"  "&amp;$C$2</f>
        <v>Febrero  1</v>
      </c>
      <c r="J13" s="2" t="str">
        <f>+"Marzo"&amp;"  "&amp;$C$2</f>
        <v>Marzo  1</v>
      </c>
      <c r="K13" s="2" t="str">
        <f>+"Abril"&amp;"  "&amp;$C$2</f>
        <v>Abril  1</v>
      </c>
      <c r="L13" s="2" t="str">
        <f>+"Mayo"&amp;"  "&amp;$C$2</f>
        <v>Mayo  1</v>
      </c>
      <c r="M13" s="2" t="str">
        <f>+"Junio"&amp;"  "&amp;$C$2</f>
        <v>Junio  1</v>
      </c>
      <c r="N13" s="2" t="str">
        <f>+"Julio"&amp;"  "&amp;$C$2</f>
        <v>Julio  1</v>
      </c>
      <c r="O13" s="2" t="str">
        <f>+"Agosto"&amp;"  "&amp;$C$2</f>
        <v>Agosto  1</v>
      </c>
      <c r="P13" s="2" t="str">
        <f>+"Setiembre"&amp;"  "&amp;$C$2</f>
        <v>Setiembre  1</v>
      </c>
      <c r="Q13" s="2" t="str">
        <f>+"Octubre"&amp;"  "&amp;$C$2</f>
        <v>Octubre  1</v>
      </c>
      <c r="R13" s="2" t="str">
        <f>+"Noviembe"&amp;"  "&amp;$C$2</f>
        <v>Noviembe  1</v>
      </c>
      <c r="S13" s="2" t="str">
        <f>+"Diciembre"&amp;"  "&amp;$C$2</f>
        <v>Diciembre  1</v>
      </c>
      <c r="T13" s="2" t="str">
        <f>+"Enero"&amp;"  "&amp;$C$3</f>
        <v>Enero  2</v>
      </c>
      <c r="U13" s="2" t="str">
        <f>+"Febrero"&amp;"  "&amp;$C$3</f>
        <v>Febrero  2</v>
      </c>
      <c r="V13" s="2" t="str">
        <f>+"Marzo"&amp;"  "&amp;$C$3</f>
        <v>Marzo  2</v>
      </c>
      <c r="W13" s="2" t="str">
        <f>+"Abril"&amp;"  "&amp;$C$3</f>
        <v>Abril  2</v>
      </c>
      <c r="X13" s="2" t="str">
        <f>+"Mayo"&amp;"  "&amp;$C$3</f>
        <v>Mayo  2</v>
      </c>
      <c r="Y13" s="2" t="str">
        <f>+"Junio"&amp;"  "&amp;$C$3</f>
        <v>Junio  2</v>
      </c>
      <c r="Z13" s="2" t="str">
        <f>+"Julio"&amp;"  "&amp;$C$3</f>
        <v>Julio  2</v>
      </c>
      <c r="AA13" s="2" t="str">
        <f>+"Agosto"&amp;"  "&amp;$C$3</f>
        <v>Agosto  2</v>
      </c>
      <c r="AB13" s="2" t="str">
        <f>+"Setiembre"&amp;"  "&amp;$C$3</f>
        <v>Setiembre  2</v>
      </c>
      <c r="AC13" s="2" t="str">
        <f>+"Octubre"&amp;"  "&amp;$C$3</f>
        <v>Octubre  2</v>
      </c>
      <c r="AD13" s="2" t="str">
        <f>+"Noviembre"&amp;"  "&amp;$C$3</f>
        <v>Noviembre  2</v>
      </c>
      <c r="AE13" s="2" t="str">
        <f>+"Diciembre"&amp;"  "&amp;$C$3</f>
        <v>Diciembre  2</v>
      </c>
      <c r="AF13" s="2" t="str">
        <f>+"Enero"&amp;"  "&amp;$C$4</f>
        <v>Enero  3</v>
      </c>
      <c r="AG13" s="2" t="str">
        <f>+"Febrero"&amp;"  "&amp;$C$4</f>
        <v>Febrero  3</v>
      </c>
      <c r="AH13" s="2" t="str">
        <f>+"Marzo"&amp;"  "&amp;$C$4</f>
        <v>Marzo  3</v>
      </c>
      <c r="AI13" s="2" t="str">
        <f>+"Abril"&amp;"  "&amp;$C$4</f>
        <v>Abril  3</v>
      </c>
      <c r="AJ13" s="2" t="str">
        <f>+"Mayo"&amp;"  "&amp;$C$4</f>
        <v>Mayo  3</v>
      </c>
      <c r="AK13" s="2" t="str">
        <f>+"Junio"&amp;"  "&amp;$C$4</f>
        <v>Junio  3</v>
      </c>
      <c r="AL13" s="2" t="str">
        <f>+"Julio"&amp;"  "&amp;$C$4</f>
        <v>Julio  3</v>
      </c>
    </row>
    <row r="14" spans="3:38" ht="15">
      <c r="C14" s="2" t="str">
        <f>+"Setiembre"&amp;"  "&amp;$C$1</f>
        <v>Setiembre  0</v>
      </c>
      <c r="D14" s="2" t="str">
        <f>+"Octubre"&amp;"  "&amp;$C$1</f>
        <v>Octubre  0</v>
      </c>
      <c r="E14" s="2" t="str">
        <f>+"Noviembre"&amp;"  "&amp;$C$1</f>
        <v>Noviembre  0</v>
      </c>
      <c r="F14" s="2" t="str">
        <f>+"Diciembre"&amp;"  "&amp;$C$1</f>
        <v>Diciembre  0</v>
      </c>
      <c r="G14" s="2" t="str">
        <f>+"Enero"&amp;"  "&amp;$C$2</f>
        <v>Enero  1</v>
      </c>
      <c r="H14" s="2" t="str">
        <f>+"Febrero"&amp;"  "&amp;$C$2</f>
        <v>Febrero  1</v>
      </c>
      <c r="I14" s="2" t="str">
        <f>+"Marzo"&amp;"  "&amp;$C$2</f>
        <v>Marzo  1</v>
      </c>
      <c r="J14" s="2" t="str">
        <f>+"Abril"&amp;"  "&amp;$C$2</f>
        <v>Abril  1</v>
      </c>
      <c r="K14" s="2" t="str">
        <f>+"Mayo"&amp;"  "&amp;$C$2</f>
        <v>Mayo  1</v>
      </c>
      <c r="L14" s="2" t="str">
        <f>+"Junio"&amp;"  "&amp;$C$2</f>
        <v>Junio  1</v>
      </c>
      <c r="M14" s="2" t="str">
        <f>+"Julio"&amp;"  "&amp;$C$2</f>
        <v>Julio  1</v>
      </c>
      <c r="N14" s="2" t="str">
        <f>+"Agosto"&amp;"  "&amp;$C$2</f>
        <v>Agosto  1</v>
      </c>
      <c r="O14" s="2" t="str">
        <f>+"Setiembre"&amp;"  "&amp;$C$2</f>
        <v>Setiembre  1</v>
      </c>
      <c r="P14" s="2" t="str">
        <f>+"Octubre"&amp;"  "&amp;$C$2</f>
        <v>Octubre  1</v>
      </c>
      <c r="Q14" s="2" t="str">
        <f>+"Noviembe"&amp;"  "&amp;$C$2</f>
        <v>Noviembe  1</v>
      </c>
      <c r="R14" s="2" t="str">
        <f>+"Diciembre"&amp;"  "&amp;$C$2</f>
        <v>Diciembre  1</v>
      </c>
      <c r="S14" s="2" t="str">
        <f>+"Enero"&amp;"  "&amp;$C$3</f>
        <v>Enero  2</v>
      </c>
      <c r="T14" s="2" t="str">
        <f>+"Febrero"&amp;"  "&amp;$C$3</f>
        <v>Febrero  2</v>
      </c>
      <c r="U14" s="2" t="str">
        <f>+"Marzo"&amp;"  "&amp;$C$3</f>
        <v>Marzo  2</v>
      </c>
      <c r="V14" s="2" t="str">
        <f>+"Abril"&amp;"  "&amp;$C$3</f>
        <v>Abril  2</v>
      </c>
      <c r="W14" s="2" t="str">
        <f>+"Mayo"&amp;"  "&amp;$C$3</f>
        <v>Mayo  2</v>
      </c>
      <c r="X14" s="2" t="str">
        <f>+"Junio"&amp;"  "&amp;$C$3</f>
        <v>Junio  2</v>
      </c>
      <c r="Y14" s="2" t="str">
        <f>+"Julio"&amp;"  "&amp;$C$3</f>
        <v>Julio  2</v>
      </c>
      <c r="Z14" s="2" t="str">
        <f>+"Agosto"&amp;"  "&amp;$C$3</f>
        <v>Agosto  2</v>
      </c>
      <c r="AA14" s="2" t="str">
        <f>+"Setiembre"&amp;"  "&amp;$C$3</f>
        <v>Setiembre  2</v>
      </c>
      <c r="AB14" s="2" t="str">
        <f>+"Octubre"&amp;"  "&amp;$C$3</f>
        <v>Octubre  2</v>
      </c>
      <c r="AC14" s="2" t="str">
        <f>+"Noviembre"&amp;"  "&amp;$C$3</f>
        <v>Noviembre  2</v>
      </c>
      <c r="AD14" s="2" t="str">
        <f>+"Diciembre"&amp;"  "&amp;$C$3</f>
        <v>Diciembre  2</v>
      </c>
      <c r="AE14" s="2" t="str">
        <f>+"Enero"&amp;"  "&amp;$C$4</f>
        <v>Enero  3</v>
      </c>
      <c r="AF14" s="2" t="str">
        <f>+"Febrero"&amp;"  "&amp;$C$4</f>
        <v>Febrero  3</v>
      </c>
      <c r="AG14" s="2" t="str">
        <f>+"Marzo"&amp;"  "&amp;$C$4</f>
        <v>Marzo  3</v>
      </c>
      <c r="AH14" s="2" t="str">
        <f>+"Abril"&amp;"  "&amp;$C$4</f>
        <v>Abril  3</v>
      </c>
      <c r="AI14" s="2" t="str">
        <f>+"Mayo"&amp;"  "&amp;$C$4</f>
        <v>Mayo  3</v>
      </c>
      <c r="AJ14" s="2" t="str">
        <f>+"Junio"&amp;"  "&amp;$C$4</f>
        <v>Junio  3</v>
      </c>
      <c r="AK14" s="2" t="str">
        <f>+"Julio"&amp;"  "&amp;$C$4</f>
        <v>Julio  3</v>
      </c>
      <c r="AL14" s="2" t="str">
        <f>+"Agosto"&amp;"  "&amp;$C$4</f>
        <v>Agosto  3</v>
      </c>
    </row>
    <row r="15" spans="3:38" ht="15">
      <c r="C15" s="2" t="str">
        <f>+"Octubre"&amp;"  "&amp;$C$1</f>
        <v>Octubre  0</v>
      </c>
      <c r="D15" s="2" t="str">
        <f>+"Noviembre"&amp;"  "&amp;$C$1</f>
        <v>Noviembre  0</v>
      </c>
      <c r="E15" s="2" t="str">
        <f>+"Diciembre"&amp;"  "&amp;$C$1</f>
        <v>Diciembre  0</v>
      </c>
      <c r="F15" s="2" t="str">
        <f>+"Enero"&amp;"  "&amp;$C$2</f>
        <v>Enero  1</v>
      </c>
      <c r="G15" s="2" t="str">
        <f>+"Febrero"&amp;"  "&amp;$C$2</f>
        <v>Febrero  1</v>
      </c>
      <c r="H15" s="2" t="str">
        <f>+"Marzo"&amp;"  "&amp;$C$2</f>
        <v>Marzo  1</v>
      </c>
      <c r="I15" s="2" t="str">
        <f>+"Abril"&amp;"  "&amp;$C$2</f>
        <v>Abril  1</v>
      </c>
      <c r="J15" s="2" t="str">
        <f>+"Mayo"&amp;"  "&amp;$C$2</f>
        <v>Mayo  1</v>
      </c>
      <c r="K15" s="2" t="str">
        <f>+"Junio"&amp;"  "&amp;$C$2</f>
        <v>Junio  1</v>
      </c>
      <c r="L15" s="2" t="str">
        <f>+"Julio"&amp;"  "&amp;$C$2</f>
        <v>Julio  1</v>
      </c>
      <c r="M15" s="2" t="str">
        <f>+"Agosto"&amp;"  "&amp;$C$2</f>
        <v>Agosto  1</v>
      </c>
      <c r="N15" s="2" t="str">
        <f>+"Setiembre"&amp;"  "&amp;$C$2</f>
        <v>Setiembre  1</v>
      </c>
      <c r="O15" s="2" t="str">
        <f>+"Octubre"&amp;"  "&amp;$C$2</f>
        <v>Octubre  1</v>
      </c>
      <c r="P15" s="2" t="str">
        <f>+"Noviembe"&amp;"  "&amp;$C$2</f>
        <v>Noviembe  1</v>
      </c>
      <c r="Q15" s="2" t="str">
        <f>+"Diciembre"&amp;"  "&amp;$C$2</f>
        <v>Diciembre  1</v>
      </c>
      <c r="R15" s="2" t="str">
        <f>+"Enero"&amp;"  "&amp;$C$3</f>
        <v>Enero  2</v>
      </c>
      <c r="S15" s="2" t="str">
        <f>+"Febrero"&amp;"  "&amp;$C$3</f>
        <v>Febrero  2</v>
      </c>
      <c r="T15" s="2" t="str">
        <f>+"Marzo"&amp;"  "&amp;$C$3</f>
        <v>Marzo  2</v>
      </c>
      <c r="U15" s="2" t="str">
        <f>+"Abril"&amp;"  "&amp;$C$3</f>
        <v>Abril  2</v>
      </c>
      <c r="V15" s="2" t="str">
        <f>+"Mayo"&amp;"  "&amp;$C$3</f>
        <v>Mayo  2</v>
      </c>
      <c r="W15" s="2" t="str">
        <f>+"Junio"&amp;"  "&amp;$C$3</f>
        <v>Junio  2</v>
      </c>
      <c r="X15" s="2" t="str">
        <f>+"Julio"&amp;"  "&amp;$C$3</f>
        <v>Julio  2</v>
      </c>
      <c r="Y15" s="2" t="str">
        <f>+"Agosto"&amp;"  "&amp;$C$3</f>
        <v>Agosto  2</v>
      </c>
      <c r="Z15" s="2" t="str">
        <f>+"Setiembre"&amp;"  "&amp;$C$3</f>
        <v>Setiembre  2</v>
      </c>
      <c r="AA15" s="2" t="str">
        <f>+"Octubre"&amp;"  "&amp;$C$3</f>
        <v>Octubre  2</v>
      </c>
      <c r="AB15" s="2" t="str">
        <f>+"Noviembre"&amp;"  "&amp;$C$3</f>
        <v>Noviembre  2</v>
      </c>
      <c r="AC15" s="2" t="str">
        <f>+"Diciembre"&amp;"  "&amp;$C$3</f>
        <v>Diciembre  2</v>
      </c>
      <c r="AD15" s="2" t="str">
        <f>+"Enero"&amp;"  "&amp;$C$4</f>
        <v>Enero  3</v>
      </c>
      <c r="AE15" s="2" t="str">
        <f>+"Febrero"&amp;"  "&amp;$C$4</f>
        <v>Febrero  3</v>
      </c>
      <c r="AF15" s="2" t="str">
        <f>+"Marzo"&amp;"  "&amp;$C$4</f>
        <v>Marzo  3</v>
      </c>
      <c r="AG15" s="2" t="str">
        <f>+"Abril"&amp;"  "&amp;$C$4</f>
        <v>Abril  3</v>
      </c>
      <c r="AH15" s="2" t="str">
        <f>+"Mayo"&amp;"  "&amp;$C$4</f>
        <v>Mayo  3</v>
      </c>
      <c r="AI15" s="2" t="str">
        <f>+"Junio"&amp;"  "&amp;$C$4</f>
        <v>Junio  3</v>
      </c>
      <c r="AJ15" s="2" t="str">
        <f>+"Julio"&amp;"  "&amp;$C$4</f>
        <v>Julio  3</v>
      </c>
      <c r="AK15" s="2" t="str">
        <f>+"Agosto"&amp;"  "&amp;$C$4</f>
        <v>Agosto  3</v>
      </c>
      <c r="AL15" s="2" t="str">
        <f>+"Setiembre"&amp;"  "&amp;$C$4</f>
        <v>Setiembre  3</v>
      </c>
    </row>
    <row r="16" spans="3:38" ht="15">
      <c r="C16" s="2" t="str">
        <f>+"Noviembre"&amp;"  "&amp;$C$1</f>
        <v>Noviembre  0</v>
      </c>
      <c r="D16" s="2" t="str">
        <f>+"Diciembre"&amp;"  "&amp;$C$1</f>
        <v>Diciembre  0</v>
      </c>
      <c r="E16" s="2" t="str">
        <f>+"Enero"&amp;"  "&amp;$C$2</f>
        <v>Enero  1</v>
      </c>
      <c r="F16" s="2" t="str">
        <f>+"Febrero"&amp;"  "&amp;$C$2</f>
        <v>Febrero  1</v>
      </c>
      <c r="G16" s="2" t="str">
        <f>+"Marzo"&amp;"  "&amp;$C$2</f>
        <v>Marzo  1</v>
      </c>
      <c r="H16" s="2" t="str">
        <f>+"Abril"&amp;"  "&amp;$C$2</f>
        <v>Abril  1</v>
      </c>
      <c r="I16" s="2" t="str">
        <f>+"Mayo"&amp;"  "&amp;$C$2</f>
        <v>Mayo  1</v>
      </c>
      <c r="J16" s="2" t="str">
        <f>+"Junio"&amp;"  "&amp;$C$2</f>
        <v>Junio  1</v>
      </c>
      <c r="K16" s="2" t="str">
        <f>+"Julio"&amp;"  "&amp;$C$2</f>
        <v>Julio  1</v>
      </c>
      <c r="L16" s="2" t="str">
        <f>+"Agosto"&amp;"  "&amp;$C$2</f>
        <v>Agosto  1</v>
      </c>
      <c r="M16" s="2" t="str">
        <f>+"Setiembre"&amp;"  "&amp;$C$2</f>
        <v>Setiembre  1</v>
      </c>
      <c r="N16" s="2" t="str">
        <f>+"Octubre"&amp;"  "&amp;$C$2</f>
        <v>Octubre  1</v>
      </c>
      <c r="O16" s="2" t="str">
        <f>+"Noviembe"&amp;"  "&amp;$C$2</f>
        <v>Noviembe  1</v>
      </c>
      <c r="P16" s="2" t="str">
        <f>+"Diciembre"&amp;"  "&amp;$C$2</f>
        <v>Diciembre  1</v>
      </c>
      <c r="Q16" s="2" t="str">
        <f>+"Enero"&amp;"  "&amp;$C$3</f>
        <v>Enero  2</v>
      </c>
      <c r="R16" s="2" t="str">
        <f>+"Febrero"&amp;"  "&amp;$C$3</f>
        <v>Febrero  2</v>
      </c>
      <c r="S16" s="2" t="str">
        <f>+"Marzo"&amp;"  "&amp;$C$3</f>
        <v>Marzo  2</v>
      </c>
      <c r="T16" s="2" t="str">
        <f>+"Abril"&amp;"  "&amp;$C$3</f>
        <v>Abril  2</v>
      </c>
      <c r="U16" s="2" t="str">
        <f>+"Mayo"&amp;"  "&amp;$C$3</f>
        <v>Mayo  2</v>
      </c>
      <c r="V16" s="2" t="str">
        <f>+"Junio"&amp;"  "&amp;$C$3</f>
        <v>Junio  2</v>
      </c>
      <c r="W16" s="2" t="str">
        <f>+"Julio"&amp;"  "&amp;$C$3</f>
        <v>Julio  2</v>
      </c>
      <c r="X16" s="2" t="str">
        <f>+"Agosto"&amp;"  "&amp;$C$3</f>
        <v>Agosto  2</v>
      </c>
      <c r="Y16" s="2" t="str">
        <f>+"Setiembre"&amp;"  "&amp;$C$3</f>
        <v>Setiembre  2</v>
      </c>
      <c r="Z16" s="2" t="str">
        <f>+"Octubre"&amp;"  "&amp;$C$3</f>
        <v>Octubre  2</v>
      </c>
      <c r="AA16" s="2" t="str">
        <f>+"Noviembre"&amp;"  "&amp;$C$3</f>
        <v>Noviembre  2</v>
      </c>
      <c r="AB16" s="2" t="str">
        <f>+"Diciembre"&amp;"  "&amp;$C$3</f>
        <v>Diciembre  2</v>
      </c>
      <c r="AC16" s="2" t="str">
        <f>+"Enero"&amp;"  "&amp;$C$4</f>
        <v>Enero  3</v>
      </c>
      <c r="AD16" s="2" t="str">
        <f>+"Febrero"&amp;"  "&amp;$C$4</f>
        <v>Febrero  3</v>
      </c>
      <c r="AE16" s="2" t="str">
        <f>+"Marzo"&amp;"  "&amp;$C$4</f>
        <v>Marzo  3</v>
      </c>
      <c r="AF16" s="2" t="str">
        <f>+"Abril"&amp;"  "&amp;$C$4</f>
        <v>Abril  3</v>
      </c>
      <c r="AG16" s="2" t="str">
        <f>+"Mayo"&amp;"  "&amp;$C$4</f>
        <v>Mayo  3</v>
      </c>
      <c r="AH16" s="2" t="str">
        <f>+"Junio"&amp;"  "&amp;$C$4</f>
        <v>Junio  3</v>
      </c>
      <c r="AI16" s="2" t="str">
        <f>+"Julio"&amp;"  "&amp;$C$4</f>
        <v>Julio  3</v>
      </c>
      <c r="AJ16" s="2" t="str">
        <f>+"Agosto"&amp;"  "&amp;$C$4</f>
        <v>Agosto  3</v>
      </c>
      <c r="AK16" s="2" t="str">
        <f>+"Setiembre"&amp;"  "&amp;$C$4</f>
        <v>Setiembre  3</v>
      </c>
      <c r="AL16" s="2" t="str">
        <f>+"Octubre"&amp;"  "&amp;$C$4</f>
        <v>Octubre  3</v>
      </c>
    </row>
    <row r="17" spans="3:38" ht="15">
      <c r="C17" s="2" t="str">
        <f>+"Diciembre"&amp;"  "&amp;$C$1</f>
        <v>Diciembre  0</v>
      </c>
      <c r="D17" s="2" t="str">
        <f>+"Enero"&amp;"  "&amp;$C$2</f>
        <v>Enero  1</v>
      </c>
      <c r="E17" s="2" t="str">
        <f>+"Febrero"&amp;"  "&amp;$C$2</f>
        <v>Febrero  1</v>
      </c>
      <c r="F17" s="2" t="str">
        <f>+"Marzo"&amp;"  "&amp;$C$2</f>
        <v>Marzo  1</v>
      </c>
      <c r="G17" s="2" t="str">
        <f>+"Abril"&amp;"  "&amp;$C$2</f>
        <v>Abril  1</v>
      </c>
      <c r="H17" s="2" t="str">
        <f>+"Mayo"&amp;"  "&amp;$C$2</f>
        <v>Mayo  1</v>
      </c>
      <c r="I17" s="2" t="str">
        <f>+"Junio"&amp;"  "&amp;$C$2</f>
        <v>Junio  1</v>
      </c>
      <c r="J17" s="2" t="str">
        <f>+"Julio"&amp;"  "&amp;$C$2</f>
        <v>Julio  1</v>
      </c>
      <c r="K17" s="2" t="str">
        <f>+"Agosto"&amp;"  "&amp;$C$2</f>
        <v>Agosto  1</v>
      </c>
      <c r="L17" s="2" t="str">
        <f>+"Setiembre"&amp;"  "&amp;$C$2</f>
        <v>Setiembre  1</v>
      </c>
      <c r="M17" s="2" t="str">
        <f>+"Octubre"&amp;"  "&amp;$C$2</f>
        <v>Octubre  1</v>
      </c>
      <c r="N17" s="2" t="str">
        <f>+"Noviembe"&amp;"  "&amp;$C$2</f>
        <v>Noviembe  1</v>
      </c>
      <c r="O17" s="2" t="str">
        <f>+"Diciembre"&amp;"  "&amp;$C$2</f>
        <v>Diciembre  1</v>
      </c>
      <c r="P17" s="2" t="str">
        <f>+"Enero"&amp;"  "&amp;$C$3</f>
        <v>Enero  2</v>
      </c>
      <c r="Q17" s="2" t="str">
        <f>+"Febrero"&amp;"  "&amp;$C$3</f>
        <v>Febrero  2</v>
      </c>
      <c r="R17" s="2" t="str">
        <f>+"Marzo"&amp;"  "&amp;$C$3</f>
        <v>Marzo  2</v>
      </c>
      <c r="S17" s="2" t="str">
        <f>+"Abril"&amp;"  "&amp;$C$3</f>
        <v>Abril  2</v>
      </c>
      <c r="T17" s="2" t="str">
        <f>+"Mayo"&amp;"  "&amp;$C$3</f>
        <v>Mayo  2</v>
      </c>
      <c r="U17" s="2" t="str">
        <f>+"Junio"&amp;"  "&amp;$C$3</f>
        <v>Junio  2</v>
      </c>
      <c r="V17" s="2" t="str">
        <f>+"Julio"&amp;"  "&amp;$C$3</f>
        <v>Julio  2</v>
      </c>
      <c r="W17" s="2" t="str">
        <f>+"Agosto"&amp;"  "&amp;$C$3</f>
        <v>Agosto  2</v>
      </c>
      <c r="X17" s="2" t="str">
        <f>+"Setiembre"&amp;"  "&amp;$C$3</f>
        <v>Setiembre  2</v>
      </c>
      <c r="Y17" s="2" t="str">
        <f>+"Octubre"&amp;"  "&amp;$C$3</f>
        <v>Octubre  2</v>
      </c>
      <c r="Z17" s="2" t="str">
        <f>+"Noviembre"&amp;"  "&amp;$C$3</f>
        <v>Noviembre  2</v>
      </c>
      <c r="AA17" s="2" t="str">
        <f>+"Diciembre"&amp;"  "&amp;$C$3</f>
        <v>Diciembre  2</v>
      </c>
      <c r="AB17" s="2" t="str">
        <f>+"Enero"&amp;"  "&amp;$C$4</f>
        <v>Enero  3</v>
      </c>
      <c r="AC17" s="2" t="str">
        <f>+"Febrero"&amp;"  "&amp;$C$4</f>
        <v>Febrero  3</v>
      </c>
      <c r="AD17" s="2" t="str">
        <f>+"Marzo"&amp;"  "&amp;$C$4</f>
        <v>Marzo  3</v>
      </c>
      <c r="AE17" s="2" t="str">
        <f>+"Abril"&amp;"  "&amp;$C$4</f>
        <v>Abril  3</v>
      </c>
      <c r="AF17" s="2" t="str">
        <f>+"Mayo"&amp;"  "&amp;$C$4</f>
        <v>Mayo  3</v>
      </c>
      <c r="AG17" s="2" t="str">
        <f>+"Junio"&amp;"  "&amp;$C$4</f>
        <v>Junio  3</v>
      </c>
      <c r="AH17" s="2" t="str">
        <f>+"Julio"&amp;"  "&amp;$C$4</f>
        <v>Julio  3</v>
      </c>
      <c r="AI17" s="2" t="str">
        <f>+"Agosto"&amp;"  "&amp;$C$4</f>
        <v>Agosto  3</v>
      </c>
      <c r="AJ17" s="2" t="str">
        <f>+"Setiembre"&amp;"  "&amp;$C$4</f>
        <v>Setiembre  3</v>
      </c>
      <c r="AK17" s="2" t="str">
        <f>+"Octubre"&amp;"  "&amp;$C$4</f>
        <v>Octubre  3</v>
      </c>
      <c r="AL17" s="2" t="str">
        <f>+"Noviembre"&amp;"  "&amp;$C$4</f>
        <v>Noviembre  3</v>
      </c>
    </row>
    <row r="19" ht="15">
      <c r="C19" s="30" t="s">
        <v>67</v>
      </c>
    </row>
    <row r="20" spans="3:41" ht="15">
      <c r="C20" s="2" t="s">
        <v>28</v>
      </c>
      <c r="D20" s="2" t="s">
        <v>16</v>
      </c>
      <c r="E20" s="45" t="s">
        <v>96</v>
      </c>
      <c r="F20" s="2">
        <v>1</v>
      </c>
      <c r="G20" s="2">
        <v>2</v>
      </c>
      <c r="H20" s="2">
        <v>3</v>
      </c>
      <c r="I20" s="2">
        <v>4</v>
      </c>
      <c r="J20" s="2">
        <v>5</v>
      </c>
      <c r="K20" s="2">
        <v>6</v>
      </c>
      <c r="L20" s="2">
        <v>7</v>
      </c>
      <c r="M20" s="2">
        <v>8</v>
      </c>
      <c r="N20" s="2">
        <v>9</v>
      </c>
      <c r="O20" s="2">
        <v>10</v>
      </c>
      <c r="P20" s="2">
        <v>11</v>
      </c>
      <c r="Q20" s="2">
        <v>12</v>
      </c>
      <c r="R20" s="2">
        <v>13</v>
      </c>
      <c r="S20" s="2">
        <v>14</v>
      </c>
      <c r="T20" s="2">
        <v>15</v>
      </c>
      <c r="U20" s="2">
        <v>16</v>
      </c>
      <c r="V20" s="2">
        <v>17</v>
      </c>
      <c r="W20" s="2">
        <v>18</v>
      </c>
      <c r="X20" s="2">
        <v>19</v>
      </c>
      <c r="Y20" s="2">
        <v>20</v>
      </c>
      <c r="Z20" s="2">
        <v>21</v>
      </c>
      <c r="AA20" s="2">
        <v>22</v>
      </c>
      <c r="AB20" s="2">
        <v>23</v>
      </c>
      <c r="AC20" s="2">
        <v>24</v>
      </c>
      <c r="AD20" s="2">
        <v>25</v>
      </c>
      <c r="AE20" s="2">
        <v>26</v>
      </c>
      <c r="AF20" s="2">
        <v>27</v>
      </c>
      <c r="AG20" s="2">
        <v>28</v>
      </c>
      <c r="AH20" s="2">
        <v>29</v>
      </c>
      <c r="AI20" s="2">
        <v>30</v>
      </c>
      <c r="AJ20" s="2">
        <v>31</v>
      </c>
      <c r="AK20" s="2">
        <v>32</v>
      </c>
      <c r="AL20" s="2">
        <v>33</v>
      </c>
      <c r="AM20" s="2">
        <v>34</v>
      </c>
      <c r="AN20" s="2">
        <v>35</v>
      </c>
      <c r="AO20" s="2">
        <v>36</v>
      </c>
    </row>
    <row r="21" spans="3:41" ht="15">
      <c r="C21" s="2" t="s">
        <v>16</v>
      </c>
      <c r="D21" s="2" t="s">
        <v>17</v>
      </c>
      <c r="F21" s="2">
        <f>+IF(F20&lt;='Paso 3'!$C$8,base!F20,0)</f>
        <v>1</v>
      </c>
      <c r="G21" s="2">
        <f>+IF(G20&lt;='Paso 3'!$C$8,base!G20,0)</f>
        <v>2</v>
      </c>
      <c r="H21" s="2">
        <f>+IF(H20&lt;='Paso 3'!$C$8,base!H20,0)</f>
        <v>3</v>
      </c>
      <c r="I21" s="2">
        <f>+IF(I20&lt;='Paso 3'!$C$8,base!I20,0)</f>
        <v>4</v>
      </c>
      <c r="J21" s="2">
        <f>+IF(J20&lt;='Paso 3'!$C$8,base!J20,0)</f>
        <v>5</v>
      </c>
      <c r="K21" s="2">
        <f>+IF(K20&lt;='Paso 3'!$C$8,base!K20,0)</f>
        <v>6</v>
      </c>
      <c r="L21" s="2">
        <f>+IF(L20&lt;='Paso 3'!$C$8,base!L20,0)</f>
        <v>7</v>
      </c>
      <c r="M21" s="2">
        <f>+IF(M20&lt;='Paso 3'!$C$8,base!M20,0)</f>
        <v>8</v>
      </c>
      <c r="N21" s="2">
        <f>+IF(N20&lt;='Paso 3'!$C$8,base!N20,0)</f>
        <v>9</v>
      </c>
      <c r="O21" s="2">
        <f>+IF(O20&lt;='Paso 3'!$C$8,base!O20,0)</f>
        <v>10</v>
      </c>
      <c r="P21" s="2">
        <f>+IF(P20&lt;='Paso 3'!$C$8,base!P20,0)</f>
        <v>0</v>
      </c>
      <c r="Q21" s="2">
        <f>+IF(Q20&lt;='Paso 3'!$C$8,base!Q20,0)</f>
        <v>0</v>
      </c>
      <c r="R21" s="2">
        <f>+IF(R20&lt;='Paso 3'!$C$8,base!R20,0)</f>
        <v>0</v>
      </c>
      <c r="S21" s="2">
        <f>+IF(S20&lt;='Paso 3'!$C$8,base!S20,0)</f>
        <v>0</v>
      </c>
      <c r="T21" s="2">
        <f>+IF(T20&lt;='Paso 3'!$C$8,base!T20,0)</f>
        <v>0</v>
      </c>
      <c r="U21" s="2">
        <f>+IF(U20&lt;='Paso 3'!$C$8,base!U20,0)</f>
        <v>0</v>
      </c>
      <c r="V21" s="2">
        <f>+IF(V20&lt;='Paso 3'!$C$8,base!V20,0)</f>
        <v>0</v>
      </c>
      <c r="W21" s="2">
        <f>+IF(W20&lt;='Paso 3'!$C$8,base!W20,0)</f>
        <v>0</v>
      </c>
      <c r="X21" s="2">
        <f>+IF(X20&lt;='Paso 3'!$C$8,base!X20,0)</f>
        <v>0</v>
      </c>
      <c r="Y21" s="2">
        <f>+IF(Y20&lt;='Paso 3'!$C$8,base!Y20,0)</f>
        <v>0</v>
      </c>
      <c r="Z21" s="2">
        <f>+IF(Z20&lt;='Paso 3'!$C$8,base!Z20,0)</f>
        <v>0</v>
      </c>
      <c r="AA21" s="2">
        <f>+IF(AA20&lt;='Paso 3'!$C$8,base!AA20,0)</f>
        <v>0</v>
      </c>
      <c r="AB21" s="2">
        <f>+IF(AB20&lt;='Paso 3'!$C$8,base!AB20,0)</f>
        <v>0</v>
      </c>
      <c r="AC21" s="2">
        <f>+IF(AC20&lt;='Paso 3'!$C$8,base!AC20,0)</f>
        <v>0</v>
      </c>
      <c r="AD21" s="2">
        <f>+IF(AD20&lt;='Paso 3'!$C$8,base!AD20,0)</f>
        <v>0</v>
      </c>
      <c r="AE21" s="2">
        <f>+IF(AE20&lt;='Paso 3'!$C$8,base!AE20,0)</f>
        <v>0</v>
      </c>
      <c r="AF21" s="2">
        <f>+IF(AF20&lt;='Paso 3'!$C$8,base!AF20,0)</f>
        <v>0</v>
      </c>
      <c r="AG21" s="2">
        <f>+IF(AG20&lt;='Paso 3'!$C$8,base!AG20,0)</f>
        <v>0</v>
      </c>
      <c r="AH21" s="2">
        <f>+IF(AH20&lt;='Paso 3'!$C$8,base!AH20,0)</f>
        <v>0</v>
      </c>
      <c r="AI21" s="2">
        <f>+IF(AI20&lt;='Paso 3'!$C$8,base!AI20,0)</f>
        <v>0</v>
      </c>
      <c r="AJ21" s="2">
        <f>+IF(AJ20&lt;='Paso 3'!$C$8,base!AJ20,0)</f>
        <v>0</v>
      </c>
      <c r="AK21" s="2">
        <f>+IF(AK20&lt;='Paso 3'!$C$8,base!AK20,0)</f>
        <v>0</v>
      </c>
      <c r="AL21" s="2">
        <f>+IF(AL20&lt;='Paso 3'!$C$8,base!AL20,0)</f>
        <v>0</v>
      </c>
      <c r="AM21" s="2">
        <f>+IF(AM20&lt;='Paso 3'!$C$8,base!AM20,0)</f>
        <v>0</v>
      </c>
      <c r="AN21" s="2">
        <f>+IF(AN20&lt;='Paso 3'!$C$8,base!AN20,0)</f>
        <v>0</v>
      </c>
      <c r="AO21" s="2">
        <f>+IF(AO20&lt;='Paso 3'!$C$8,base!AO20,0)</f>
        <v>0</v>
      </c>
    </row>
    <row r="22" spans="3:41" ht="15">
      <c r="C22" s="2" t="s">
        <v>17</v>
      </c>
      <c r="D22" s="2" t="s">
        <v>18</v>
      </c>
      <c r="F22" s="2" t="str">
        <f>VLOOKUP('Paso 3'!C7,$C$20:$D$31,2,0)</f>
        <v>Setiembre</v>
      </c>
      <c r="G22" s="2" t="str">
        <f>IF(G21&lt;&gt;0,VLOOKUP(F22,$C$20:$D$31,2,0),"no hay cuota")</f>
        <v>Octubre</v>
      </c>
      <c r="H22" s="2" t="str">
        <f aca="true" t="shared" si="1" ref="H22:AI22">IF(H21&lt;&gt;0,VLOOKUP(G22,$C$20:$D$31,2,0),"no hay cuota")</f>
        <v>Noviembre</v>
      </c>
      <c r="I22" s="2" t="str">
        <f t="shared" si="1"/>
        <v>Diciembre</v>
      </c>
      <c r="J22" s="2" t="str">
        <f t="shared" si="1"/>
        <v>Enero</v>
      </c>
      <c r="K22" s="2" t="str">
        <f t="shared" si="1"/>
        <v>Febrero</v>
      </c>
      <c r="L22" s="2" t="str">
        <f t="shared" si="1"/>
        <v>Marzo</v>
      </c>
      <c r="M22" s="2" t="str">
        <f t="shared" si="1"/>
        <v>Abril</v>
      </c>
      <c r="N22" s="2" t="str">
        <f t="shared" si="1"/>
        <v>Mayo</v>
      </c>
      <c r="O22" s="2" t="str">
        <f t="shared" si="1"/>
        <v>Junio</v>
      </c>
      <c r="P22" s="2" t="str">
        <f t="shared" si="1"/>
        <v>no hay cuota</v>
      </c>
      <c r="Q22" s="2" t="str">
        <f t="shared" si="1"/>
        <v>no hay cuota</v>
      </c>
      <c r="R22" s="2" t="str">
        <f t="shared" si="1"/>
        <v>no hay cuota</v>
      </c>
      <c r="S22" s="2" t="str">
        <f t="shared" si="1"/>
        <v>no hay cuota</v>
      </c>
      <c r="T22" s="2" t="str">
        <f t="shared" si="1"/>
        <v>no hay cuota</v>
      </c>
      <c r="U22" s="2" t="str">
        <f t="shared" si="1"/>
        <v>no hay cuota</v>
      </c>
      <c r="V22" s="2" t="str">
        <f t="shared" si="1"/>
        <v>no hay cuota</v>
      </c>
      <c r="W22" s="2" t="str">
        <f t="shared" si="1"/>
        <v>no hay cuota</v>
      </c>
      <c r="X22" s="2" t="str">
        <f t="shared" si="1"/>
        <v>no hay cuota</v>
      </c>
      <c r="Y22" s="2" t="str">
        <f t="shared" si="1"/>
        <v>no hay cuota</v>
      </c>
      <c r="Z22" s="2" t="str">
        <f t="shared" si="1"/>
        <v>no hay cuota</v>
      </c>
      <c r="AA22" s="2" t="str">
        <f t="shared" si="1"/>
        <v>no hay cuota</v>
      </c>
      <c r="AB22" s="2" t="str">
        <f t="shared" si="1"/>
        <v>no hay cuota</v>
      </c>
      <c r="AC22" s="2" t="str">
        <f t="shared" si="1"/>
        <v>no hay cuota</v>
      </c>
      <c r="AD22" s="2" t="str">
        <f t="shared" si="1"/>
        <v>no hay cuota</v>
      </c>
      <c r="AE22" s="2" t="str">
        <f t="shared" si="1"/>
        <v>no hay cuota</v>
      </c>
      <c r="AF22" s="2" t="str">
        <f t="shared" si="1"/>
        <v>no hay cuota</v>
      </c>
      <c r="AG22" s="2" t="str">
        <f t="shared" si="1"/>
        <v>no hay cuota</v>
      </c>
      <c r="AH22" s="2" t="str">
        <f t="shared" si="1"/>
        <v>no hay cuota</v>
      </c>
      <c r="AI22" s="2" t="str">
        <f t="shared" si="1"/>
        <v>no hay cuota</v>
      </c>
      <c r="AJ22" s="2" t="str">
        <f aca="true" t="shared" si="2" ref="AJ22:AO22">IF(AJ21&lt;&gt;0,VLOOKUP(AI22,$C$20:$D$31,2,0),"no hay cuota")</f>
        <v>no hay cuota</v>
      </c>
      <c r="AK22" s="2" t="str">
        <f t="shared" si="2"/>
        <v>no hay cuota</v>
      </c>
      <c r="AL22" s="2" t="str">
        <f t="shared" si="2"/>
        <v>no hay cuota</v>
      </c>
      <c r="AM22" s="2" t="str">
        <f t="shared" si="2"/>
        <v>no hay cuota</v>
      </c>
      <c r="AN22" s="2" t="str">
        <f t="shared" si="2"/>
        <v>no hay cuota</v>
      </c>
      <c r="AO22" s="2" t="str">
        <f t="shared" si="2"/>
        <v>no hay cuota</v>
      </c>
    </row>
    <row r="23" spans="3:41" ht="15">
      <c r="C23" s="2" t="s">
        <v>18</v>
      </c>
      <c r="D23" s="2" t="s">
        <v>19</v>
      </c>
      <c r="E23" s="45" t="s">
        <v>94</v>
      </c>
      <c r="F23" s="31">
        <f>+'Paso 3'!$C$9</f>
        <v>0</v>
      </c>
      <c r="G23" s="31">
        <f>+'Paso 3'!$C$9</f>
        <v>0</v>
      </c>
      <c r="H23" s="31">
        <f>+'Paso 3'!$C$9</f>
        <v>0</v>
      </c>
      <c r="I23" s="31">
        <f>+'Paso 3'!$C$9</f>
        <v>0</v>
      </c>
      <c r="J23" s="31">
        <f>+'Paso 3'!$C$9</f>
        <v>0</v>
      </c>
      <c r="K23" s="31">
        <f>+'Paso 3'!$C$9</f>
        <v>0</v>
      </c>
      <c r="L23" s="31">
        <f>+'Paso 3'!$C$9</f>
        <v>0</v>
      </c>
      <c r="M23" s="31">
        <f>+'Paso 3'!$C$9</f>
        <v>0</v>
      </c>
      <c r="N23" s="31">
        <f>+'Paso 3'!$C$9</f>
        <v>0</v>
      </c>
      <c r="O23" s="31">
        <f>+'Paso 3'!$C$9</f>
        <v>0</v>
      </c>
      <c r="P23" s="31">
        <f>+'Paso 3'!$C$9</f>
        <v>0</v>
      </c>
      <c r="Q23" s="31">
        <f>+'Paso 3'!$C$9</f>
        <v>0</v>
      </c>
      <c r="R23" s="31">
        <f>+'Paso 3'!$C$9</f>
        <v>0</v>
      </c>
      <c r="S23" s="31">
        <f>+'Paso 3'!$C$9</f>
        <v>0</v>
      </c>
      <c r="T23" s="31">
        <f>+'Paso 3'!$C$9</f>
        <v>0</v>
      </c>
      <c r="U23" s="31">
        <f>+'Paso 3'!$C$9</f>
        <v>0</v>
      </c>
      <c r="V23" s="31">
        <f>+'Paso 3'!$C$9</f>
        <v>0</v>
      </c>
      <c r="W23" s="31">
        <f>+'Paso 3'!$C$9</f>
        <v>0</v>
      </c>
      <c r="X23" s="31">
        <f>+'Paso 3'!$C$9</f>
        <v>0</v>
      </c>
      <c r="Y23" s="31">
        <f>+'Paso 3'!$C$9</f>
        <v>0</v>
      </c>
      <c r="Z23" s="31">
        <f>+'Paso 3'!$C$9</f>
        <v>0</v>
      </c>
      <c r="AA23" s="31">
        <f>+'Paso 3'!$C$9</f>
        <v>0</v>
      </c>
      <c r="AB23" s="31">
        <f>+'Paso 3'!$C$9</f>
        <v>0</v>
      </c>
      <c r="AC23" s="31">
        <f>+'Paso 3'!$C$9</f>
        <v>0</v>
      </c>
      <c r="AD23" s="31">
        <f>+'Paso 3'!$C$9</f>
        <v>0</v>
      </c>
      <c r="AE23" s="31">
        <f>+'Paso 3'!$C$9</f>
        <v>0</v>
      </c>
      <c r="AF23" s="31">
        <f>+'Paso 3'!$C$9</f>
        <v>0</v>
      </c>
      <c r="AG23" s="31">
        <f>+'Paso 3'!$C$9</f>
        <v>0</v>
      </c>
      <c r="AH23" s="31">
        <f>+'Paso 3'!$C$9</f>
        <v>0</v>
      </c>
      <c r="AI23" s="31">
        <f>+'Paso 3'!$C$9</f>
        <v>0</v>
      </c>
      <c r="AJ23" s="31">
        <f>+'Paso 3'!$C$9</f>
        <v>0</v>
      </c>
      <c r="AK23" s="31">
        <f>+'Paso 3'!$C$9</f>
        <v>0</v>
      </c>
      <c r="AL23" s="31">
        <f>+'Paso 3'!$C$9</f>
        <v>0</v>
      </c>
      <c r="AM23" s="31">
        <f>+'Paso 3'!$C$9</f>
        <v>0</v>
      </c>
      <c r="AN23" s="31">
        <f>+'Paso 3'!$C$9</f>
        <v>0</v>
      </c>
      <c r="AO23" s="31">
        <f>+'Paso 3'!$C$9</f>
        <v>0</v>
      </c>
    </row>
    <row r="24" spans="3:41" ht="15">
      <c r="C24" s="2" t="s">
        <v>19</v>
      </c>
      <c r="D24" s="2" t="s">
        <v>20</v>
      </c>
      <c r="F24" s="2" t="s">
        <v>28</v>
      </c>
      <c r="G24" s="2" t="s">
        <v>16</v>
      </c>
      <c r="H24" s="2" t="s">
        <v>17</v>
      </c>
      <c r="I24" s="2" t="s">
        <v>18</v>
      </c>
      <c r="J24" s="2" t="s">
        <v>19</v>
      </c>
      <c r="K24" s="2" t="s">
        <v>20</v>
      </c>
      <c r="L24" s="2" t="s">
        <v>21</v>
      </c>
      <c r="M24" s="2" t="s">
        <v>22</v>
      </c>
      <c r="N24" s="2" t="s">
        <v>66</v>
      </c>
      <c r="O24" s="2" t="s">
        <v>24</v>
      </c>
      <c r="P24" s="2" t="s">
        <v>70</v>
      </c>
      <c r="Q24" s="2" t="s">
        <v>70</v>
      </c>
      <c r="R24" s="2" t="s">
        <v>70</v>
      </c>
      <c r="S24" s="2" t="s">
        <v>70</v>
      </c>
      <c r="T24" s="2" t="s">
        <v>70</v>
      </c>
      <c r="U24" s="2" t="s">
        <v>70</v>
      </c>
      <c r="V24" s="2" t="s">
        <v>70</v>
      </c>
      <c r="W24" s="2" t="s">
        <v>70</v>
      </c>
      <c r="X24" s="2" t="s">
        <v>70</v>
      </c>
      <c r="Y24" s="2" t="s">
        <v>70</v>
      </c>
      <c r="Z24" s="2" t="s">
        <v>70</v>
      </c>
      <c r="AA24" s="2" t="s">
        <v>70</v>
      </c>
      <c r="AB24" s="2" t="s">
        <v>70</v>
      </c>
      <c r="AC24" s="2" t="s">
        <v>70</v>
      </c>
      <c r="AD24" s="2" t="s">
        <v>70</v>
      </c>
      <c r="AE24" s="2" t="s">
        <v>70</v>
      </c>
      <c r="AF24" s="2" t="s">
        <v>70</v>
      </c>
      <c r="AG24" s="2" t="s">
        <v>70</v>
      </c>
      <c r="AH24" s="2" t="s">
        <v>70</v>
      </c>
      <c r="AI24" s="2" t="s">
        <v>70</v>
      </c>
      <c r="AJ24" s="2" t="s">
        <v>70</v>
      </c>
      <c r="AK24" s="2" t="s">
        <v>70</v>
      </c>
      <c r="AL24" s="2" t="s">
        <v>70</v>
      </c>
      <c r="AM24" s="2" t="s">
        <v>70</v>
      </c>
      <c r="AN24" s="2" t="s">
        <v>70</v>
      </c>
      <c r="AO24" s="2" t="s">
        <v>70</v>
      </c>
    </row>
    <row r="25" spans="3:4" ht="15">
      <c r="C25" s="2" t="s">
        <v>20</v>
      </c>
      <c r="D25" s="2" t="s">
        <v>21</v>
      </c>
    </row>
    <row r="26" spans="3:5" ht="15">
      <c r="C26" s="2" t="s">
        <v>21</v>
      </c>
      <c r="D26" s="2" t="s">
        <v>22</v>
      </c>
      <c r="E26" s="45" t="s">
        <v>95</v>
      </c>
    </row>
    <row r="27" spans="3:4" ht="15">
      <c r="C27" s="2" t="s">
        <v>22</v>
      </c>
      <c r="D27" s="2" t="s">
        <v>66</v>
      </c>
    </row>
    <row r="28" spans="3:4" ht="15">
      <c r="C28" s="2" t="s">
        <v>66</v>
      </c>
      <c r="D28" s="2" t="s">
        <v>24</v>
      </c>
    </row>
    <row r="29" spans="3:4" ht="15">
      <c r="C29" s="2" t="s">
        <v>24</v>
      </c>
      <c r="D29" s="2" t="s">
        <v>25</v>
      </c>
    </row>
    <row r="30" spans="3:4" ht="15">
      <c r="C30" s="2" t="s">
        <v>25</v>
      </c>
      <c r="D30" s="2" t="s">
        <v>26</v>
      </c>
    </row>
    <row r="31" spans="3:4" ht="15">
      <c r="C31" s="2" t="s">
        <v>26</v>
      </c>
      <c r="D31" s="2" t="s">
        <v>28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="85" zoomScaleNormal="85" zoomScalePageLayoutView="0" workbookViewId="0" topLeftCell="A1">
      <selection activeCell="B7" sqref="B7:B8"/>
    </sheetView>
  </sheetViews>
  <sheetFormatPr defaultColWidth="11.421875" defaultRowHeight="15"/>
  <cols>
    <col min="1" max="1" width="2.421875" style="0" customWidth="1"/>
    <col min="2" max="2" width="18.140625" style="0" customWidth="1"/>
    <col min="3" max="3" width="33.57421875" style="7" customWidth="1"/>
    <col min="4" max="4" width="19.421875" style="2" customWidth="1"/>
    <col min="5" max="5" width="10.421875" style="2" customWidth="1"/>
    <col min="6" max="6" width="15.57421875" style="2" customWidth="1"/>
    <col min="7" max="7" width="3.7109375" style="2" customWidth="1"/>
    <col min="8" max="8" width="0.2890625" style="2" hidden="1" customWidth="1"/>
  </cols>
  <sheetData>
    <row r="1" spans="1:8" ht="15">
      <c r="A1" s="37"/>
      <c r="B1" s="37"/>
      <c r="C1" s="38"/>
      <c r="D1" s="39"/>
      <c r="E1" s="39"/>
      <c r="F1" s="39"/>
      <c r="G1" s="39"/>
      <c r="H1" s="39"/>
    </row>
    <row r="2" spans="1:8" ht="27.75" customHeight="1">
      <c r="A2" s="37"/>
      <c r="B2" s="169" t="s">
        <v>84</v>
      </c>
      <c r="C2" s="169"/>
      <c r="D2" s="169"/>
      <c r="E2" s="169"/>
      <c r="F2" s="169"/>
      <c r="G2" s="169"/>
      <c r="H2" s="169"/>
    </row>
    <row r="3" spans="1:8" ht="15">
      <c r="A3" s="37"/>
      <c r="B3" s="82"/>
      <c r="C3" s="92"/>
      <c r="D3" s="39"/>
      <c r="E3" s="39"/>
      <c r="F3" s="39"/>
      <c r="G3" s="39"/>
      <c r="H3" s="39"/>
    </row>
    <row r="4" spans="1:8" ht="15">
      <c r="A4" s="37"/>
      <c r="B4" s="83"/>
      <c r="C4" s="93"/>
      <c r="G4" s="39"/>
      <c r="H4" s="39"/>
    </row>
    <row r="5" spans="1:8" ht="15">
      <c r="A5" s="37"/>
      <c r="B5" s="170" t="s">
        <v>76</v>
      </c>
      <c r="C5" s="172" t="s">
        <v>29</v>
      </c>
      <c r="D5" s="39"/>
      <c r="E5" s="39"/>
      <c r="F5" s="39"/>
      <c r="G5" s="39"/>
      <c r="H5" s="39"/>
    </row>
    <row r="6" spans="1:8" ht="15">
      <c r="A6" s="37"/>
      <c r="B6" s="171"/>
      <c r="C6" s="173"/>
      <c r="D6" s="39"/>
      <c r="E6" s="39"/>
      <c r="F6" s="39"/>
      <c r="G6" s="39"/>
      <c r="H6" s="39"/>
    </row>
    <row r="7" spans="1:8" ht="15">
      <c r="A7" s="37"/>
      <c r="B7" s="170" t="s">
        <v>116</v>
      </c>
      <c r="C7" s="172" t="s">
        <v>19</v>
      </c>
      <c r="D7" s="39"/>
      <c r="E7" s="39"/>
      <c r="F7" s="39"/>
      <c r="G7" s="39"/>
      <c r="H7" s="39"/>
    </row>
    <row r="8" spans="1:8" ht="15">
      <c r="A8" s="37"/>
      <c r="B8" s="171"/>
      <c r="C8" s="173"/>
      <c r="D8" s="39"/>
      <c r="E8" s="39"/>
      <c r="F8" s="39"/>
      <c r="G8" s="39"/>
      <c r="H8" s="39"/>
    </row>
    <row r="9" spans="2:6" ht="15">
      <c r="B9" s="170" t="s">
        <v>97</v>
      </c>
      <c r="C9" s="174">
        <v>0</v>
      </c>
      <c r="D9" s="39"/>
      <c r="E9" s="39"/>
      <c r="F9" s="39"/>
    </row>
    <row r="10" spans="2:3" ht="15">
      <c r="B10" s="171"/>
      <c r="C10" s="175"/>
    </row>
    <row r="11" spans="2:3" ht="15">
      <c r="B11" s="83"/>
      <c r="C11" s="93"/>
    </row>
    <row r="12" spans="10:11" ht="17.25" customHeight="1">
      <c r="J12" s="6"/>
      <c r="K12" s="6"/>
    </row>
    <row r="13" spans="2:7" ht="13.5" customHeight="1">
      <c r="B13" s="68"/>
      <c r="C13" s="69"/>
      <c r="D13" s="69"/>
      <c r="E13" s="69"/>
      <c r="F13" s="70"/>
      <c r="G13" s="70"/>
    </row>
    <row r="14" spans="4:9" ht="22.5" customHeight="1">
      <c r="D14" s="108" t="s">
        <v>69</v>
      </c>
      <c r="E14" s="109"/>
      <c r="F14" s="110" t="s">
        <v>68</v>
      </c>
      <c r="H14" s="70"/>
      <c r="I14" s="6"/>
    </row>
    <row r="16" spans="1:8" ht="2.25" customHeight="1">
      <c r="A16" s="61"/>
      <c r="B16" s="107"/>
      <c r="C16" s="107"/>
      <c r="D16" s="107"/>
      <c r="E16" s="107"/>
      <c r="F16" s="107"/>
      <c r="G16" s="107"/>
      <c r="H16" s="64"/>
    </row>
    <row r="18" spans="1:8" ht="2.25" customHeight="1">
      <c r="A18" s="61"/>
      <c r="B18" s="61"/>
      <c r="C18" s="65"/>
      <c r="G18" s="66"/>
      <c r="H18" s="66"/>
    </row>
    <row r="19" ht="15" hidden="1"/>
    <row r="20" spans="4:6" ht="15" hidden="1">
      <c r="D20" s="2" t="s">
        <v>16</v>
      </c>
      <c r="F20" s="2">
        <v>2009</v>
      </c>
    </row>
    <row r="21" spans="4:6" ht="15" hidden="1">
      <c r="D21" s="2" t="s">
        <v>17</v>
      </c>
      <c r="F21" s="2">
        <v>2010</v>
      </c>
    </row>
    <row r="22" spans="4:6" ht="15" hidden="1">
      <c r="D22" s="2" t="s">
        <v>18</v>
      </c>
      <c r="F22" s="2">
        <v>2011</v>
      </c>
    </row>
    <row r="23" spans="4:6" ht="15" hidden="1">
      <c r="D23" s="2" t="s">
        <v>19</v>
      </c>
      <c r="F23" s="2">
        <v>2012</v>
      </c>
    </row>
    <row r="24" spans="4:6" ht="15" hidden="1">
      <c r="D24" s="2" t="s">
        <v>20</v>
      </c>
      <c r="F24" s="2">
        <v>2013</v>
      </c>
    </row>
    <row r="25" spans="4:6" ht="15" hidden="1">
      <c r="D25" s="2" t="s">
        <v>21</v>
      </c>
      <c r="F25" s="2">
        <v>2014</v>
      </c>
    </row>
    <row r="26" spans="4:6" ht="15" hidden="1">
      <c r="D26" s="2" t="s">
        <v>22</v>
      </c>
      <c r="F26" s="2">
        <v>2015</v>
      </c>
    </row>
    <row r="27" ht="15" hidden="1">
      <c r="D27" s="2" t="s">
        <v>66</v>
      </c>
    </row>
    <row r="28" ht="15" hidden="1">
      <c r="D28" s="2" t="s">
        <v>24</v>
      </c>
    </row>
    <row r="29" ht="15" hidden="1">
      <c r="D29" s="2" t="s">
        <v>25</v>
      </c>
    </row>
    <row r="30" ht="15" hidden="1">
      <c r="D30" s="2" t="s">
        <v>26</v>
      </c>
    </row>
    <row r="31" ht="9" customHeight="1">
      <c r="A31" s="67"/>
    </row>
    <row r="36" ht="15">
      <c r="I36" s="61"/>
    </row>
  </sheetData>
  <sheetProtection/>
  <mergeCells count="7">
    <mergeCell ref="B2:H2"/>
    <mergeCell ref="B5:B6"/>
    <mergeCell ref="C5:C6"/>
    <mergeCell ref="B7:B8"/>
    <mergeCell ref="C7:C8"/>
    <mergeCell ref="B9:B10"/>
    <mergeCell ref="C9:C10"/>
  </mergeCells>
  <dataValidations count="1">
    <dataValidation type="list" allowBlank="1" showInputMessage="1" showErrorMessage="1" sqref="C7">
      <formula1>$D$20:$D$30</formula1>
    </dataValidation>
  </dataValidations>
  <hyperlinks>
    <hyperlink ref="F14" location="'Paso 2'!A1" display="Siguiente &gt;&gt;"/>
    <hyperlink ref="D14" location="Inicio!A1" display="&lt;&lt; Anterior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49"/>
  <sheetViews>
    <sheetView showGridLines="0" zoomScale="85" zoomScaleNormal="85" zoomScalePageLayoutView="0" workbookViewId="0" topLeftCell="A1">
      <selection activeCell="G16" sqref="G16:G17"/>
    </sheetView>
  </sheetViews>
  <sheetFormatPr defaultColWidth="11.421875" defaultRowHeight="15"/>
  <cols>
    <col min="1" max="1" width="4.00390625" style="0" customWidth="1"/>
    <col min="2" max="2" width="26.140625" style="0" customWidth="1"/>
    <col min="3" max="3" width="16.00390625" style="0" customWidth="1"/>
    <col min="4" max="4" width="9.57421875" style="0" customWidth="1"/>
    <col min="5" max="5" width="14.57421875" style="0" customWidth="1"/>
    <col min="6" max="6" width="19.57421875" style="2" customWidth="1"/>
    <col min="7" max="7" width="17.28125" style="2" customWidth="1"/>
    <col min="8" max="8" width="11.8515625" style="2" bestFit="1" customWidth="1"/>
    <col min="9" max="10" width="11.421875" style="2" customWidth="1"/>
    <col min="11" max="11" width="0.42578125" style="2" hidden="1" customWidth="1"/>
    <col min="12" max="12" width="11.421875" style="2" hidden="1" customWidth="1"/>
    <col min="13" max="13" width="11.421875" style="0" hidden="1" customWidth="1"/>
  </cols>
  <sheetData>
    <row r="2" spans="2:12" ht="29.25" customHeight="1">
      <c r="B2" s="176" t="str">
        <f>+"Datos de ingresos..."&amp;""&amp;'Paso 1'!C5</f>
        <v>Datos de ingresos... 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</row>
    <row r="3" spans="2:4" ht="20.25" customHeight="1">
      <c r="B3" s="84"/>
      <c r="C3" s="84"/>
      <c r="D3" s="84"/>
    </row>
    <row r="4" spans="2:13" ht="11.25" customHeight="1" hidden="1" thickBot="1">
      <c r="B4" s="84"/>
      <c r="C4" s="84"/>
      <c r="D4" s="84"/>
      <c r="E4" s="26"/>
      <c r="F4" s="13"/>
      <c r="M4" s="34" t="s">
        <v>28</v>
      </c>
    </row>
    <row r="5" spans="2:15" ht="19.5" hidden="1" thickBot="1">
      <c r="B5" s="84"/>
      <c r="C5" s="84"/>
      <c r="D5" s="84"/>
      <c r="E5" s="26"/>
      <c r="M5" s="35" t="s">
        <v>16</v>
      </c>
      <c r="O5" s="61"/>
    </row>
    <row r="6" spans="4:13" ht="15">
      <c r="D6" s="85"/>
      <c r="E6" s="111" t="s">
        <v>4</v>
      </c>
      <c r="F6" s="111" t="s">
        <v>105</v>
      </c>
      <c r="M6" s="35" t="s">
        <v>17</v>
      </c>
    </row>
    <row r="7" spans="2:13" ht="15" customHeight="1">
      <c r="B7" s="117"/>
      <c r="C7" s="117"/>
      <c r="D7" s="86"/>
      <c r="E7" s="112" t="s">
        <v>102</v>
      </c>
      <c r="F7" s="113">
        <v>0</v>
      </c>
      <c r="M7" s="35" t="s">
        <v>18</v>
      </c>
    </row>
    <row r="8" spans="4:13" ht="15">
      <c r="D8" s="86"/>
      <c r="E8" s="112" t="s">
        <v>103</v>
      </c>
      <c r="F8" s="113">
        <v>0</v>
      </c>
      <c r="M8" s="35" t="s">
        <v>19</v>
      </c>
    </row>
    <row r="9" spans="4:13" ht="15">
      <c r="D9" s="86"/>
      <c r="E9" s="112" t="s">
        <v>7</v>
      </c>
      <c r="F9" s="113">
        <v>0</v>
      </c>
      <c r="M9" s="35" t="s">
        <v>20</v>
      </c>
    </row>
    <row r="10" spans="4:13" ht="15">
      <c r="D10" s="86"/>
      <c r="E10" s="112" t="s">
        <v>7</v>
      </c>
      <c r="F10" s="113">
        <v>0</v>
      </c>
      <c r="M10" s="35" t="s">
        <v>21</v>
      </c>
    </row>
    <row r="11" spans="4:13" ht="15">
      <c r="D11" s="86"/>
      <c r="E11" s="112" t="s">
        <v>7</v>
      </c>
      <c r="F11" s="113">
        <v>0</v>
      </c>
      <c r="M11" s="35" t="s">
        <v>22</v>
      </c>
    </row>
    <row r="12" spans="4:13" ht="15">
      <c r="D12" s="86"/>
      <c r="E12" s="112" t="s">
        <v>7</v>
      </c>
      <c r="F12" s="113">
        <v>0</v>
      </c>
      <c r="M12" s="35" t="s">
        <v>66</v>
      </c>
    </row>
    <row r="13" spans="2:13" ht="19.5" hidden="1" thickTop="1">
      <c r="B13" s="87" t="s">
        <v>90</v>
      </c>
      <c r="C13" s="86">
        <f>SUM(F9:F12)</f>
        <v>0</v>
      </c>
      <c r="D13" s="86"/>
      <c r="E13" s="15"/>
      <c r="M13" s="35" t="s">
        <v>24</v>
      </c>
    </row>
    <row r="14" spans="2:13" ht="18.75">
      <c r="B14" s="87"/>
      <c r="C14" s="86"/>
      <c r="D14" s="86"/>
      <c r="E14" s="15"/>
      <c r="M14" s="35" t="s">
        <v>25</v>
      </c>
    </row>
    <row r="15" spans="5:13" ht="15">
      <c r="E15" s="114" t="s">
        <v>106</v>
      </c>
      <c r="F15" s="114" t="s">
        <v>105</v>
      </c>
      <c r="G15" s="114" t="s">
        <v>85</v>
      </c>
      <c r="M15" s="36" t="s">
        <v>26</v>
      </c>
    </row>
    <row r="16" spans="5:7" ht="15">
      <c r="E16" s="114" t="s">
        <v>108</v>
      </c>
      <c r="F16" s="115">
        <v>0</v>
      </c>
      <c r="G16" s="115"/>
    </row>
    <row r="17" spans="5:7" ht="15">
      <c r="E17" s="114" t="s">
        <v>107</v>
      </c>
      <c r="F17" s="115">
        <v>0</v>
      </c>
      <c r="G17" s="115"/>
    </row>
    <row r="18" spans="5:7" ht="15">
      <c r="E18" s="114" t="s">
        <v>7</v>
      </c>
      <c r="F18" s="115">
        <v>0</v>
      </c>
      <c r="G18" s="115"/>
    </row>
    <row r="19" spans="5:7" ht="15">
      <c r="E19" s="114" t="s">
        <v>7</v>
      </c>
      <c r="F19" s="115">
        <v>0</v>
      </c>
      <c r="G19" s="115"/>
    </row>
    <row r="20" spans="2:4" ht="15">
      <c r="B20" s="84"/>
      <c r="C20" s="84"/>
      <c r="D20" s="84"/>
    </row>
    <row r="21" ht="15" hidden="1"/>
    <row r="22" ht="15" hidden="1"/>
    <row r="23" ht="15" hidden="1"/>
    <row r="24" spans="3:15" ht="15" hidden="1">
      <c r="C24" s="40" t="str">
        <f>+'Flujo Anual'!C4</f>
        <v>Mayo</v>
      </c>
      <c r="D24" s="40" t="str">
        <f>+'Flujo Anual'!D4</f>
        <v>Junio</v>
      </c>
      <c r="E24" s="40" t="str">
        <f>+'Flujo Anual'!E4</f>
        <v>Julio</v>
      </c>
      <c r="F24" s="40" t="str">
        <f>+'Flujo Anual'!F4</f>
        <v>Agosto</v>
      </c>
      <c r="G24" s="40" t="str">
        <f>+'Flujo Anual'!G4</f>
        <v>Setiembre</v>
      </c>
      <c r="H24" s="40" t="str">
        <f>+'Flujo Anual'!H4</f>
        <v>Octubre</v>
      </c>
      <c r="I24" s="40" t="str">
        <f>+'Flujo Anual'!I4</f>
        <v>Noviembre</v>
      </c>
      <c r="J24" s="40" t="str">
        <f>+'Flujo Anual'!J4</f>
        <v>Diciembre</v>
      </c>
      <c r="K24" s="40" t="str">
        <f>+'Flujo Anual'!K4</f>
        <v>Enero</v>
      </c>
      <c r="L24" s="40" t="str">
        <f>+'Flujo Anual'!L4</f>
        <v>Febrero</v>
      </c>
      <c r="M24" s="40" t="str">
        <f>+'Flujo Anual'!M4</f>
        <v>Marzo</v>
      </c>
      <c r="N24" s="40" t="str">
        <f>+'Flujo Anual'!N4</f>
        <v>Abril</v>
      </c>
      <c r="O24" s="40"/>
    </row>
    <row r="25" spans="2:14" ht="19.5" hidden="1">
      <c r="B25" s="32" t="s">
        <v>86</v>
      </c>
      <c r="C25" s="9">
        <f>IF(G16=$C$24,F16,0)</f>
        <v>0</v>
      </c>
      <c r="D25" s="9">
        <f>IF(G16=$D$24,F16,0)</f>
        <v>0</v>
      </c>
      <c r="E25" s="9">
        <f>IF(G16=$E$24,F16,0)</f>
        <v>0</v>
      </c>
      <c r="F25" s="9">
        <f>IF(G16=$F$24,F16,0)</f>
        <v>0</v>
      </c>
      <c r="G25" s="9">
        <f>IF(G16=$G$24,F16,0)</f>
        <v>0</v>
      </c>
      <c r="H25" s="9">
        <f>IF(G16=$H$24,F16,0)</f>
        <v>0</v>
      </c>
      <c r="I25" s="9">
        <f>IF(G16=$I$24,F16,0)</f>
        <v>0</v>
      </c>
      <c r="J25" s="9">
        <f>IF(G16=$J$24,F16,0)</f>
        <v>0</v>
      </c>
      <c r="K25" s="9">
        <f>IF(G16=$K$24,F16,0)</f>
        <v>0</v>
      </c>
      <c r="L25" s="9">
        <f>IF(G16=$L$24,F16,0)</f>
        <v>0</v>
      </c>
      <c r="M25" s="9">
        <f>IF(G16=$M$24,F16,0)</f>
        <v>0</v>
      </c>
      <c r="N25" s="9">
        <f>IF(G16=$N$24,F16,0)</f>
        <v>0</v>
      </c>
    </row>
    <row r="26" spans="2:14" ht="19.5" hidden="1">
      <c r="B26" s="32" t="s">
        <v>87</v>
      </c>
      <c r="C26" s="9">
        <f>IF(G17=$C$24,F17,0)</f>
        <v>0</v>
      </c>
      <c r="D26" s="9">
        <f>IF(G17=$D$24,F17,0)</f>
        <v>0</v>
      </c>
      <c r="E26" s="9">
        <f>IF(G17=$E$24,F17,0)</f>
        <v>0</v>
      </c>
      <c r="F26" s="9">
        <f>IF(G17=$F$24,F17,0)</f>
        <v>0</v>
      </c>
      <c r="G26" s="9">
        <f>IF(G17=$G$24,F17,0)</f>
        <v>0</v>
      </c>
      <c r="H26" s="9">
        <f>IF(G17=$H$24,F17,0)</f>
        <v>0</v>
      </c>
      <c r="I26" s="9">
        <f>IF(G17=$I$24,F17,0)</f>
        <v>0</v>
      </c>
      <c r="J26" s="9">
        <f>IF(G17=$J$24,F17,0)</f>
        <v>0</v>
      </c>
      <c r="K26" s="9">
        <f>IF(G17=$K$24,F17,0)</f>
        <v>0</v>
      </c>
      <c r="L26" s="9">
        <f>IF(G17=$L$24,F17,0)</f>
        <v>0</v>
      </c>
      <c r="M26" s="9">
        <f>IF(G17=$M$24,F17,0)</f>
        <v>0</v>
      </c>
      <c r="N26" s="9">
        <f>IF(G17=$N$24,F17,0)</f>
        <v>0</v>
      </c>
    </row>
    <row r="27" spans="2:14" ht="19.5" hidden="1">
      <c r="B27" s="32" t="s">
        <v>7</v>
      </c>
      <c r="C27" s="9">
        <f>IF(G18=$C$24,F18,0)</f>
        <v>0</v>
      </c>
      <c r="D27" s="9">
        <f>IF(G18=$D$24,F18,0)</f>
        <v>0</v>
      </c>
      <c r="E27" s="9">
        <f>IF(G18=$E$24,F18,0)</f>
        <v>0</v>
      </c>
      <c r="F27" s="9">
        <f>IF(G18=$F$24,F18,0)</f>
        <v>0</v>
      </c>
      <c r="G27" s="9">
        <f>IF(G18=$G$24,F18,0)</f>
        <v>0</v>
      </c>
      <c r="H27" s="9">
        <f>IF(G18=$H$24,F18,0)</f>
        <v>0</v>
      </c>
      <c r="I27" s="9">
        <f>IF(G18=$I$24,F18,0)</f>
        <v>0</v>
      </c>
      <c r="J27" s="9">
        <f>IF(G18=$J$24,F18,0)</f>
        <v>0</v>
      </c>
      <c r="K27" s="9">
        <f>IF(G18=$K$24,F18,0)</f>
        <v>0</v>
      </c>
      <c r="L27" s="9">
        <f>IF(G18=$L$24,F18,0)</f>
        <v>0</v>
      </c>
      <c r="M27" s="9">
        <f>IF(G18=$M$24,F18,0)</f>
        <v>0</v>
      </c>
      <c r="N27" s="9">
        <f>IF(G18=$N$24,F18,0)</f>
        <v>0</v>
      </c>
    </row>
    <row r="28" spans="2:14" ht="20.25" hidden="1" thickBot="1">
      <c r="B28" s="33" t="s">
        <v>7</v>
      </c>
      <c r="C28" s="9">
        <f>IF(G19=$C$24,F19,0)</f>
        <v>0</v>
      </c>
      <c r="D28" s="9">
        <f>IF(G19=$D$24,F19,0)</f>
        <v>0</v>
      </c>
      <c r="E28" s="9">
        <f>IF(G19=$E$24,F19,0)</f>
        <v>0</v>
      </c>
      <c r="F28" s="9">
        <f>IF(G19=$F$24,F19,0)</f>
        <v>0</v>
      </c>
      <c r="G28" s="9">
        <f>IF(G19=$G$24,F19,0)</f>
        <v>0</v>
      </c>
      <c r="H28" s="9">
        <f>IF(G19=$H$24,F19,0)</f>
        <v>0</v>
      </c>
      <c r="I28" s="9">
        <f>IF(G19=$I$24,F19,0)</f>
        <v>0</v>
      </c>
      <c r="J28" s="9">
        <f>IF(G19=$J$24,F19,0)</f>
        <v>0</v>
      </c>
      <c r="K28" s="9">
        <f>IF(G19=$K$24,F19,0)</f>
        <v>0</v>
      </c>
      <c r="L28" s="9">
        <f>IF(G19=$L$24,F19,0)</f>
        <v>0</v>
      </c>
      <c r="M28" s="9">
        <f>IF(G19=$M$24,F19,0)</f>
        <v>0</v>
      </c>
      <c r="N28" s="9">
        <f>IF(G19=$N$24,F19,0)</f>
        <v>0</v>
      </c>
    </row>
    <row r="29" spans="2:14" ht="20.25" hidden="1" thickTop="1">
      <c r="B29" s="41" t="s">
        <v>91</v>
      </c>
      <c r="C29" s="42">
        <f>SUM(C25:C28)</f>
        <v>0</v>
      </c>
      <c r="D29" s="42">
        <f aca="true" t="shared" si="0" ref="D29:N29">SUM(D25:D28)</f>
        <v>0</v>
      </c>
      <c r="E29" s="42">
        <f t="shared" si="0"/>
        <v>0</v>
      </c>
      <c r="F29" s="42">
        <f t="shared" si="0"/>
        <v>0</v>
      </c>
      <c r="G29" s="42">
        <f t="shared" si="0"/>
        <v>0</v>
      </c>
      <c r="H29" s="42">
        <f t="shared" si="0"/>
        <v>0</v>
      </c>
      <c r="I29" s="42">
        <f t="shared" si="0"/>
        <v>0</v>
      </c>
      <c r="J29" s="42">
        <f t="shared" si="0"/>
        <v>0</v>
      </c>
      <c r="K29" s="42">
        <f t="shared" si="0"/>
        <v>0</v>
      </c>
      <c r="L29" s="42">
        <f t="shared" si="0"/>
        <v>0</v>
      </c>
      <c r="M29" s="42">
        <f t="shared" si="0"/>
        <v>0</v>
      </c>
      <c r="N29" s="42">
        <f t="shared" si="0"/>
        <v>0</v>
      </c>
    </row>
    <row r="30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6" spans="1:10" ht="15">
      <c r="A46" s="68"/>
      <c r="B46" s="69"/>
      <c r="C46" s="69"/>
      <c r="D46" s="69"/>
      <c r="E46" s="70"/>
      <c r="F46" s="70"/>
      <c r="G46" s="70"/>
      <c r="H46" s="70"/>
      <c r="I46" s="70"/>
      <c r="J46" s="70"/>
    </row>
    <row r="47" spans="6:8" ht="15">
      <c r="F47" s="108" t="s">
        <v>69</v>
      </c>
      <c r="G47" s="109"/>
      <c r="H47" s="110" t="s">
        <v>68</v>
      </c>
    </row>
    <row r="48" ht="4.5" customHeight="1">
      <c r="A48" s="61"/>
    </row>
    <row r="49" spans="1:13" ht="1.5" customHeight="1">
      <c r="A49" s="116"/>
      <c r="B49" s="116"/>
      <c r="C49" s="116"/>
      <c r="D49" s="116"/>
      <c r="E49" s="116"/>
      <c r="F49" s="116"/>
      <c r="G49" s="116"/>
      <c r="H49" s="116"/>
      <c r="I49" s="116"/>
      <c r="J49" s="116"/>
      <c r="K49" s="64"/>
      <c r="L49" s="64"/>
      <c r="M49" s="64"/>
    </row>
  </sheetData>
  <sheetProtection/>
  <mergeCells count="1">
    <mergeCell ref="B2:L2"/>
  </mergeCells>
  <dataValidations count="2">
    <dataValidation allowBlank="1" showInputMessage="1" showErrorMessage="1" prompt="Ingresá el salario líquido mensual" sqref="F16:F17 F7:F8"/>
    <dataValidation type="list" allowBlank="1" showInputMessage="1" showErrorMessage="1" prompt="Mes que se recibe la partida extra&#10;" sqref="G16:G19">
      <formula1>$M$4:$M$16</formula1>
    </dataValidation>
  </dataValidations>
  <hyperlinks>
    <hyperlink ref="F47" location="'Paso 1'!A1" display="&lt;&lt; Anterior"/>
    <hyperlink ref="H47" location="'Paso 3'!A1" display="Siguiente &gt;&gt;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1"/>
  <sheetViews>
    <sheetView showGridLines="0" zoomScale="85" zoomScaleNormal="85" zoomScalePageLayoutView="0" workbookViewId="0" topLeftCell="A1">
      <selection activeCell="B9" sqref="B9"/>
    </sheetView>
  </sheetViews>
  <sheetFormatPr defaultColWidth="11.421875" defaultRowHeight="15"/>
  <cols>
    <col min="1" max="1" width="2.7109375" style="0" customWidth="1"/>
    <col min="2" max="2" width="33.421875" style="0" customWidth="1"/>
    <col min="3" max="3" width="20.140625" style="0" customWidth="1"/>
    <col min="9" max="9" width="11.140625" style="0" customWidth="1"/>
    <col min="10" max="11" width="11.421875" style="0" hidden="1" customWidth="1"/>
    <col min="12" max="12" width="4.140625" style="0" customWidth="1"/>
  </cols>
  <sheetData>
    <row r="1" spans="1:11" ht="10.5" customHeight="1">
      <c r="A1" s="178"/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2:12" ht="30" customHeight="1">
      <c r="B2" s="177" t="str">
        <f>+"Préstamos o créditos..."&amp;""&amp;'Paso 1'!C5</f>
        <v>Préstamos o créditos... 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</row>
    <row r="5" spans="2:3" ht="15">
      <c r="B5" s="124" t="s">
        <v>109</v>
      </c>
      <c r="C5" s="125" t="s">
        <v>105</v>
      </c>
    </row>
    <row r="6" spans="2:3" ht="15">
      <c r="B6" s="122" t="s">
        <v>27</v>
      </c>
      <c r="C6" s="126">
        <v>0</v>
      </c>
    </row>
    <row r="7" spans="2:3" ht="15">
      <c r="B7" s="123" t="s">
        <v>85</v>
      </c>
      <c r="C7" s="127" t="s">
        <v>22</v>
      </c>
    </row>
    <row r="8" spans="2:3" ht="15">
      <c r="B8" s="123" t="s">
        <v>117</v>
      </c>
      <c r="C8" s="128">
        <v>10</v>
      </c>
    </row>
    <row r="9" spans="2:3" ht="15">
      <c r="B9" s="123" t="s">
        <v>117</v>
      </c>
      <c r="C9" s="128">
        <v>0</v>
      </c>
    </row>
    <row r="12" spans="2:3" ht="18.75">
      <c r="B12" s="26"/>
      <c r="C12" s="26"/>
    </row>
    <row r="13" spans="1:12" ht="15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6" ht="18.75">
      <c r="B14" s="43"/>
      <c r="C14" s="44"/>
      <c r="D14" s="110" t="s">
        <v>69</v>
      </c>
      <c r="E14" s="130"/>
      <c r="F14" s="110" t="s">
        <v>68</v>
      </c>
    </row>
    <row r="15" ht="15" customHeight="1"/>
    <row r="16" spans="1:12" ht="2.25" customHeight="1">
      <c r="A16" s="129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</row>
    <row r="17" spans="2:3" ht="18.75">
      <c r="B17" s="26"/>
      <c r="C17" s="26"/>
    </row>
    <row r="18" ht="15" hidden="1"/>
    <row r="19" ht="15" hidden="1"/>
    <row r="20" ht="15" hidden="1"/>
    <row r="21" ht="3" customHeight="1" hidden="1"/>
    <row r="22" ht="15" hidden="1"/>
    <row r="23" ht="15" hidden="1"/>
    <row r="24" ht="15" hidden="1">
      <c r="C24" s="8">
        <f>+C6</f>
        <v>0</v>
      </c>
    </row>
    <row r="25" ht="15.75" hidden="1" thickBot="1"/>
    <row r="26" spans="3:6" ht="15" hidden="1">
      <c r="C26" s="8"/>
      <c r="E26" s="16" t="s">
        <v>28</v>
      </c>
      <c r="F26" s="17">
        <v>1</v>
      </c>
    </row>
    <row r="27" spans="5:6" ht="15" hidden="1">
      <c r="E27" s="18" t="s">
        <v>16</v>
      </c>
      <c r="F27" s="19">
        <v>2</v>
      </c>
    </row>
    <row r="28" spans="3:6" ht="15" hidden="1">
      <c r="C28" t="s">
        <v>93</v>
      </c>
      <c r="E28" s="18" t="s">
        <v>17</v>
      </c>
      <c r="F28" s="19">
        <v>3</v>
      </c>
    </row>
    <row r="29" spans="3:6" ht="15" hidden="1">
      <c r="C29" t="s">
        <v>92</v>
      </c>
      <c r="E29" s="18" t="s">
        <v>18</v>
      </c>
      <c r="F29" s="19">
        <v>4</v>
      </c>
    </row>
    <row r="30" spans="5:6" ht="15" hidden="1">
      <c r="E30" s="18" t="s">
        <v>19</v>
      </c>
      <c r="F30" s="19">
        <v>5</v>
      </c>
    </row>
    <row r="31" spans="5:6" ht="15" hidden="1">
      <c r="E31" s="18" t="s">
        <v>20</v>
      </c>
      <c r="F31" s="19">
        <v>6</v>
      </c>
    </row>
    <row r="32" spans="5:6" ht="15.75" hidden="1" thickBot="1">
      <c r="E32" s="18" t="s">
        <v>21</v>
      </c>
      <c r="F32" s="19">
        <v>7</v>
      </c>
    </row>
    <row r="33" spans="5:6" ht="15" hidden="1">
      <c r="E33" s="18" t="s">
        <v>22</v>
      </c>
      <c r="F33" s="17">
        <v>8</v>
      </c>
    </row>
    <row r="34" spans="5:6" ht="15" hidden="1">
      <c r="E34" s="18" t="s">
        <v>66</v>
      </c>
      <c r="F34" s="19">
        <v>9</v>
      </c>
    </row>
    <row r="35" spans="5:6" ht="15" hidden="1">
      <c r="E35" s="18" t="s">
        <v>24</v>
      </c>
      <c r="F35" s="19">
        <v>10</v>
      </c>
    </row>
    <row r="36" spans="5:6" ht="15" hidden="1">
      <c r="E36" s="18" t="s">
        <v>25</v>
      </c>
      <c r="F36" s="19">
        <v>11</v>
      </c>
    </row>
    <row r="37" spans="5:6" ht="15.75" hidden="1" thickBot="1">
      <c r="E37" s="20" t="s">
        <v>26</v>
      </c>
      <c r="F37" s="19">
        <v>12</v>
      </c>
    </row>
    <row r="38" ht="15" hidden="1">
      <c r="F38" s="19">
        <v>13</v>
      </c>
    </row>
    <row r="39" ht="15.75" hidden="1" thickBot="1">
      <c r="F39" s="19">
        <v>14</v>
      </c>
    </row>
    <row r="40" ht="15" hidden="1">
      <c r="F40" s="17">
        <v>15</v>
      </c>
    </row>
    <row r="41" ht="15" hidden="1">
      <c r="F41" s="19">
        <v>16</v>
      </c>
    </row>
    <row r="42" ht="15" hidden="1">
      <c r="F42" s="19">
        <v>17</v>
      </c>
    </row>
    <row r="43" ht="15" hidden="1">
      <c r="F43" s="19">
        <v>18</v>
      </c>
    </row>
    <row r="44" ht="15" hidden="1">
      <c r="F44" s="19">
        <v>19</v>
      </c>
    </row>
    <row r="45" ht="15" hidden="1">
      <c r="F45" s="19">
        <v>20</v>
      </c>
    </row>
    <row r="46" ht="15.75" hidden="1" thickBot="1">
      <c r="F46" s="19">
        <v>21</v>
      </c>
    </row>
    <row r="47" ht="15" hidden="1">
      <c r="F47" s="17">
        <v>22</v>
      </c>
    </row>
    <row r="48" ht="15" hidden="1">
      <c r="F48" s="19">
        <v>23</v>
      </c>
    </row>
    <row r="49" ht="15" hidden="1">
      <c r="F49" s="19">
        <v>24</v>
      </c>
    </row>
    <row r="50" ht="15" hidden="1">
      <c r="F50" s="19">
        <v>25</v>
      </c>
    </row>
    <row r="51" ht="15" hidden="1">
      <c r="F51" s="19">
        <v>26</v>
      </c>
    </row>
    <row r="52" ht="15" hidden="1">
      <c r="F52" s="19">
        <v>27</v>
      </c>
    </row>
    <row r="53" ht="15.75" hidden="1" thickBot="1">
      <c r="F53" s="19">
        <v>28</v>
      </c>
    </row>
    <row r="54" ht="15" hidden="1">
      <c r="F54" s="17">
        <v>29</v>
      </c>
    </row>
    <row r="55" ht="15" hidden="1">
      <c r="F55" s="19">
        <v>30</v>
      </c>
    </row>
    <row r="56" ht="15" hidden="1">
      <c r="F56" s="19">
        <v>31</v>
      </c>
    </row>
    <row r="57" ht="15" hidden="1">
      <c r="F57" s="19">
        <v>32</v>
      </c>
    </row>
    <row r="58" ht="15" hidden="1">
      <c r="F58" s="19">
        <v>33</v>
      </c>
    </row>
    <row r="59" ht="15" hidden="1">
      <c r="F59" s="19">
        <v>34</v>
      </c>
    </row>
    <row r="60" ht="15.75" hidden="1" thickBot="1">
      <c r="F60" s="19">
        <v>35</v>
      </c>
    </row>
    <row r="61" ht="15" hidden="1">
      <c r="F61" s="17">
        <v>36</v>
      </c>
    </row>
    <row r="62" ht="15" hidden="1"/>
    <row r="63" ht="8.25" customHeight="1"/>
  </sheetData>
  <sheetProtection/>
  <mergeCells count="2">
    <mergeCell ref="B2:L2"/>
    <mergeCell ref="A1:K1"/>
  </mergeCells>
  <dataValidations count="4">
    <dataValidation type="list" allowBlank="1" showInputMessage="1" showErrorMessage="1" prompt="Ingresá la cantidad de cuotas del crédito !!" error="Esa cantidad de cuotas no es válida !!" sqref="C8">
      <formula1>$F$26:$F$61</formula1>
    </dataValidation>
    <dataValidation type="list" allowBlank="1" showInputMessage="1" showErrorMessage="1" prompt="Ingresá el mes en que obtuviste el crédito !!" error="Ese mes no es válido!!" sqref="C7">
      <formula1>$E$26:$E$38</formula1>
    </dataValidation>
    <dataValidation allowBlank="1" showInputMessage="1" showErrorMessage="1" prompt="Ingresá el Capital del Crédito que obtuviste en FUCAC !!" sqref="C6"/>
    <dataValidation allowBlank="1" showInputMessage="1" showErrorMessage="1" prompt="Ingresá el monto de la cuota del crédito !!" sqref="C9"/>
  </dataValidations>
  <hyperlinks>
    <hyperlink ref="D14" location="'Paso 2'!A1" display="&lt;&lt; Anterior"/>
    <hyperlink ref="F14" location="'Paso 4'!A1" display="Siguiente &gt;&gt;"/>
  </hyperlink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28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6.00390625" style="0" customWidth="1"/>
    <col min="2" max="2" width="28.57421875" style="0" customWidth="1"/>
    <col min="3" max="3" width="13.8515625" style="0" customWidth="1"/>
    <col min="4" max="4" width="11.421875" style="0" customWidth="1"/>
    <col min="5" max="5" width="15.140625" style="0" customWidth="1"/>
    <col min="10" max="10" width="11.421875" style="0" customWidth="1"/>
    <col min="11" max="11" width="0.13671875" style="0" customWidth="1"/>
    <col min="12" max="12" width="11.421875" style="0" hidden="1" customWidth="1"/>
  </cols>
  <sheetData>
    <row r="1" ht="6.75" customHeight="1"/>
    <row r="2" spans="2:12" ht="25.5" customHeight="1">
      <c r="B2" s="169" t="str">
        <f>+"Gastos habituales..."&amp;""&amp;'Paso 1'!C5</f>
        <v>Gastos habituales... 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ht="9" customHeight="1"/>
    <row r="4" spans="2:4" ht="15">
      <c r="B4" s="83"/>
      <c r="C4" s="83"/>
      <c r="D4" s="83"/>
    </row>
    <row r="5" spans="2:4" ht="15">
      <c r="B5" s="133" t="s">
        <v>52</v>
      </c>
      <c r="C5" s="134" t="s">
        <v>105</v>
      </c>
      <c r="D5" s="88"/>
    </row>
    <row r="6" spans="2:4" ht="15">
      <c r="B6" s="120" t="s">
        <v>48</v>
      </c>
      <c r="C6" s="131"/>
      <c r="D6" s="88"/>
    </row>
    <row r="7" spans="2:4" ht="15">
      <c r="B7" s="120" t="s">
        <v>31</v>
      </c>
      <c r="C7" s="131"/>
      <c r="D7" s="88"/>
    </row>
    <row r="8" spans="2:4" ht="15">
      <c r="B8" s="120" t="s">
        <v>11</v>
      </c>
      <c r="C8" s="131"/>
      <c r="D8" s="88"/>
    </row>
    <row r="9" spans="2:4" ht="15">
      <c r="B9" s="120" t="s">
        <v>9</v>
      </c>
      <c r="C9" s="131"/>
      <c r="D9" s="83"/>
    </row>
    <row r="10" spans="2:4" ht="15">
      <c r="B10" s="133" t="s">
        <v>77</v>
      </c>
      <c r="C10" s="134" t="s">
        <v>105</v>
      </c>
      <c r="D10" s="83"/>
    </row>
    <row r="11" spans="2:4" ht="15">
      <c r="B11" s="120" t="s">
        <v>50</v>
      </c>
      <c r="C11" s="132">
        <v>0</v>
      </c>
      <c r="D11" s="83"/>
    </row>
    <row r="12" spans="2:4" ht="15">
      <c r="B12" s="120" t="s">
        <v>13</v>
      </c>
      <c r="C12" s="132">
        <v>0</v>
      </c>
      <c r="D12" s="83"/>
    </row>
    <row r="13" spans="2:4" ht="15">
      <c r="B13" s="120" t="s">
        <v>15</v>
      </c>
      <c r="C13" s="132">
        <v>0</v>
      </c>
      <c r="D13" s="83"/>
    </row>
    <row r="14" spans="2:4" ht="15">
      <c r="B14" s="120" t="s">
        <v>8</v>
      </c>
      <c r="C14" s="132">
        <v>0</v>
      </c>
      <c r="D14" s="83"/>
    </row>
    <row r="15" spans="2:4" ht="15">
      <c r="B15" s="120" t="s">
        <v>14</v>
      </c>
      <c r="C15" s="132">
        <v>0</v>
      </c>
      <c r="D15" s="83"/>
    </row>
    <row r="16" spans="2:4" ht="15">
      <c r="B16" s="120" t="s">
        <v>32</v>
      </c>
      <c r="C16" s="132">
        <v>0</v>
      </c>
      <c r="D16" s="83"/>
    </row>
    <row r="17" spans="2:4" ht="15">
      <c r="B17" s="120" t="s">
        <v>33</v>
      </c>
      <c r="C17" s="132">
        <v>0</v>
      </c>
      <c r="D17" s="83"/>
    </row>
    <row r="18" spans="2:4" ht="15">
      <c r="B18" s="120" t="s">
        <v>12</v>
      </c>
      <c r="C18" s="132">
        <v>0</v>
      </c>
      <c r="D18" s="83"/>
    </row>
    <row r="19" spans="2:4" ht="15">
      <c r="B19" s="120" t="s">
        <v>0</v>
      </c>
      <c r="C19" s="132">
        <v>0</v>
      </c>
      <c r="D19" s="83"/>
    </row>
    <row r="20" spans="2:4" ht="15">
      <c r="B20" s="120" t="s">
        <v>51</v>
      </c>
      <c r="C20" s="132">
        <v>0</v>
      </c>
      <c r="D20" s="83"/>
    </row>
    <row r="21" spans="2:4" ht="15">
      <c r="B21" s="120" t="s">
        <v>51</v>
      </c>
      <c r="C21" s="132">
        <v>0</v>
      </c>
      <c r="D21" s="83"/>
    </row>
    <row r="22" spans="2:4" ht="15">
      <c r="B22" s="120" t="s">
        <v>51</v>
      </c>
      <c r="C22" s="132">
        <v>0</v>
      </c>
      <c r="D22" s="83"/>
    </row>
    <row r="23" spans="2:4" ht="15">
      <c r="B23" s="120" t="s">
        <v>51</v>
      </c>
      <c r="C23" s="132">
        <v>0</v>
      </c>
      <c r="D23" s="83"/>
    </row>
    <row r="24" spans="2:4" ht="15">
      <c r="B24" s="83"/>
      <c r="C24" s="83"/>
      <c r="D24" s="83"/>
    </row>
    <row r="25" spans="1:10" ht="15">
      <c r="A25" s="68"/>
      <c r="B25" s="68"/>
      <c r="C25" s="68"/>
      <c r="D25" s="68"/>
      <c r="E25" s="68"/>
      <c r="F25" s="68"/>
      <c r="G25" s="68"/>
      <c r="H25" s="68"/>
      <c r="I25" s="68"/>
      <c r="J25" s="68"/>
    </row>
    <row r="26" spans="6:8" ht="15">
      <c r="F26" s="110" t="s">
        <v>69</v>
      </c>
      <c r="G26" s="130"/>
      <c r="H26" s="110" t="s">
        <v>74</v>
      </c>
    </row>
    <row r="27" ht="4.5" customHeight="1"/>
    <row r="28" spans="1:10" ht="1.5" customHeight="1">
      <c r="A28" s="129"/>
      <c r="B28" s="129"/>
      <c r="C28" s="129"/>
      <c r="D28" s="129"/>
      <c r="E28" s="129"/>
      <c r="F28" s="129"/>
      <c r="G28" s="129"/>
      <c r="H28" s="129"/>
      <c r="I28" s="129"/>
      <c r="J28" s="129"/>
    </row>
  </sheetData>
  <sheetProtection/>
  <mergeCells count="1">
    <mergeCell ref="B2:L2"/>
  </mergeCells>
  <dataValidations count="6">
    <dataValidation allowBlank="1" showInputMessage="1" showErrorMessage="1" prompt="Aquí podés ingresar cualquier otro gasto familiar!!" sqref="B20:B23"/>
    <dataValidation allowBlank="1" showInputMessage="1" showErrorMessage="1" prompt="Hacé CLICK en &quot;Datos&quot; para ingresar tus gastos de Alimentación!" sqref="B6:C6"/>
    <dataValidation allowBlank="1" showInputMessage="1" showErrorMessage="1" prompt="Hacé CLICK en &quot;Datos&quot; para ingresar tus gastos de Automovil!" sqref="B7:C7"/>
    <dataValidation allowBlank="1" showInputMessage="1" showErrorMessage="1" prompt="Hacé CLICK en &quot;Datos&quot; para ingresar tus gastos de Recreación!" sqref="B8:C8"/>
    <dataValidation allowBlank="1" showInputMessage="1" showErrorMessage="1" prompt="Hacé CLICK en &quot;Datos&quot; para ingresar tus gastos de Impuestosl!" sqref="B9:C9"/>
    <dataValidation allowBlank="1" showInputMessage="1" showErrorMessage="1" prompt="Ingresá el gasto mensual de este rubro" sqref="C11:C23"/>
  </dataValidations>
  <hyperlinks>
    <hyperlink ref="F26" location="'Paso 3'!A1" display="&lt;&lt; Anterior"/>
    <hyperlink ref="H26" location="'Flujo Anual'!A1" display="Ver Flujo &gt;&gt;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O39"/>
  <sheetViews>
    <sheetView showGridLines="0" zoomScale="72" zoomScaleNormal="72" zoomScalePageLayoutView="0" workbookViewId="0" topLeftCell="A1">
      <selection activeCell="B23" sqref="B23"/>
    </sheetView>
  </sheetViews>
  <sheetFormatPr defaultColWidth="11.421875" defaultRowHeight="15"/>
  <cols>
    <col min="1" max="1" width="1.421875" style="0" customWidth="1"/>
    <col min="2" max="2" width="25.00390625" style="0" customWidth="1"/>
    <col min="3" max="3" width="19.7109375" style="0" customWidth="1"/>
    <col min="4" max="14" width="16.00390625" style="0" customWidth="1"/>
    <col min="15" max="15" width="12.00390625" style="1" customWidth="1"/>
  </cols>
  <sheetData>
    <row r="1" ht="8.25" customHeight="1"/>
    <row r="2" spans="2:15" ht="21" customHeight="1">
      <c r="B2" s="179" t="str">
        <f>+"Flujo de Fondos Anual"</f>
        <v>Flujo de Fondos Anual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ht="8.25" customHeight="1"/>
    <row r="4" spans="2:15" ht="15">
      <c r="B4" s="136" t="s">
        <v>5</v>
      </c>
      <c r="C4" s="137" t="str">
        <f>+'Gastos de alimentación'!C7</f>
        <v>Mayo</v>
      </c>
      <c r="D4" s="137" t="str">
        <f>+'Gastos de alimentación'!D7</f>
        <v>Junio</v>
      </c>
      <c r="E4" s="137" t="str">
        <f>+'Gastos de alimentación'!E7</f>
        <v>Julio</v>
      </c>
      <c r="F4" s="137" t="str">
        <f>+'Gastos de alimentación'!F7</f>
        <v>Agosto</v>
      </c>
      <c r="G4" s="137" t="str">
        <f>+'Gastos de alimentación'!G7</f>
        <v>Setiembre</v>
      </c>
      <c r="H4" s="137" t="str">
        <f>+'Gastos de alimentación'!H7</f>
        <v>Octubre</v>
      </c>
      <c r="I4" s="137" t="str">
        <f>+'Gastos de alimentación'!I7</f>
        <v>Noviembre</v>
      </c>
      <c r="J4" s="137" t="str">
        <f>+'Gastos de alimentación'!J7</f>
        <v>Diciembre</v>
      </c>
      <c r="K4" s="137" t="str">
        <f>+'Gastos de alimentación'!K7</f>
        <v>Enero</v>
      </c>
      <c r="L4" s="137" t="str">
        <f>+'Gastos de alimentación'!L7</f>
        <v>Febrero</v>
      </c>
      <c r="M4" s="137" t="str">
        <f>+'Gastos de alimentación'!M7</f>
        <v>Marzo</v>
      </c>
      <c r="N4" s="137" t="str">
        <f>+'Gastos de alimentación'!N7</f>
        <v>Abril</v>
      </c>
      <c r="O4" s="137" t="s">
        <v>27</v>
      </c>
    </row>
    <row r="5" spans="2:15" ht="15">
      <c r="B5" s="106" t="s">
        <v>49</v>
      </c>
      <c r="C5" s="135">
        <f>'Paso 1'!C9</f>
        <v>0</v>
      </c>
      <c r="D5" s="135">
        <f>C9</f>
        <v>-100</v>
      </c>
      <c r="E5" s="135">
        <f aca="true" t="shared" si="0" ref="E5:N5">D9</f>
        <v>-200</v>
      </c>
      <c r="F5" s="135">
        <f t="shared" si="0"/>
        <v>-300</v>
      </c>
      <c r="G5" s="135">
        <f t="shared" si="0"/>
        <v>-400</v>
      </c>
      <c r="H5" s="135">
        <f t="shared" si="0"/>
        <v>-500</v>
      </c>
      <c r="I5" s="135">
        <f t="shared" si="0"/>
        <v>-600</v>
      </c>
      <c r="J5" s="135">
        <f t="shared" si="0"/>
        <v>-700</v>
      </c>
      <c r="K5" s="135">
        <f t="shared" si="0"/>
        <v>-800</v>
      </c>
      <c r="L5" s="135">
        <f t="shared" si="0"/>
        <v>-900</v>
      </c>
      <c r="M5" s="135">
        <f t="shared" si="0"/>
        <v>-1000</v>
      </c>
      <c r="N5" s="135">
        <f t="shared" si="0"/>
        <v>-1100</v>
      </c>
      <c r="O5" s="146"/>
    </row>
    <row r="6" spans="2:15" ht="15">
      <c r="B6" s="106" t="s">
        <v>1</v>
      </c>
      <c r="C6" s="135">
        <f>SUM(C12:C16)</f>
        <v>0</v>
      </c>
      <c r="D6" s="135">
        <f aca="true" t="shared" si="1" ref="D6:N6">SUM(D12:D16)</f>
        <v>0</v>
      </c>
      <c r="E6" s="135">
        <f t="shared" si="1"/>
        <v>0</v>
      </c>
      <c r="F6" s="135">
        <f t="shared" si="1"/>
        <v>0</v>
      </c>
      <c r="G6" s="135">
        <f t="shared" si="1"/>
        <v>0</v>
      </c>
      <c r="H6" s="135">
        <f t="shared" si="1"/>
        <v>0</v>
      </c>
      <c r="I6" s="135">
        <f t="shared" si="1"/>
        <v>0</v>
      </c>
      <c r="J6" s="135">
        <f t="shared" si="1"/>
        <v>0</v>
      </c>
      <c r="K6" s="135">
        <f t="shared" si="1"/>
        <v>0</v>
      </c>
      <c r="L6" s="135">
        <f t="shared" si="1"/>
        <v>0</v>
      </c>
      <c r="M6" s="135">
        <f t="shared" si="1"/>
        <v>0</v>
      </c>
      <c r="N6" s="135">
        <f t="shared" si="1"/>
        <v>0</v>
      </c>
      <c r="O6" s="146">
        <f>SUM(C6:N6)</f>
        <v>0</v>
      </c>
    </row>
    <row r="7" spans="2:15" ht="15">
      <c r="B7" s="106" t="s">
        <v>2</v>
      </c>
      <c r="C7" s="135">
        <f>SUM(C19:C36)</f>
        <v>100</v>
      </c>
      <c r="D7" s="135">
        <f aca="true" t="shared" si="2" ref="D7:N7">SUM(D19:D36)</f>
        <v>100</v>
      </c>
      <c r="E7" s="135">
        <f t="shared" si="2"/>
        <v>100</v>
      </c>
      <c r="F7" s="135">
        <f t="shared" si="2"/>
        <v>100</v>
      </c>
      <c r="G7" s="135">
        <f t="shared" si="2"/>
        <v>100</v>
      </c>
      <c r="H7" s="135">
        <f t="shared" si="2"/>
        <v>100</v>
      </c>
      <c r="I7" s="135">
        <f t="shared" si="2"/>
        <v>100</v>
      </c>
      <c r="J7" s="135">
        <f t="shared" si="2"/>
        <v>100</v>
      </c>
      <c r="K7" s="135">
        <f t="shared" si="2"/>
        <v>100</v>
      </c>
      <c r="L7" s="135">
        <f t="shared" si="2"/>
        <v>100</v>
      </c>
      <c r="M7" s="135">
        <f t="shared" si="2"/>
        <v>100</v>
      </c>
      <c r="N7" s="135">
        <f t="shared" si="2"/>
        <v>100</v>
      </c>
      <c r="O7" s="146">
        <f>SUM(C7:N7)</f>
        <v>1200</v>
      </c>
    </row>
    <row r="8" spans="2:15" ht="15">
      <c r="B8" s="138" t="s">
        <v>3</v>
      </c>
      <c r="C8" s="139">
        <f>C6-C7</f>
        <v>-100</v>
      </c>
      <c r="D8" s="139">
        <f aca="true" t="shared" si="3" ref="D8:N8">D6-D7</f>
        <v>-100</v>
      </c>
      <c r="E8" s="139">
        <f t="shared" si="3"/>
        <v>-100</v>
      </c>
      <c r="F8" s="139">
        <f t="shared" si="3"/>
        <v>-100</v>
      </c>
      <c r="G8" s="139">
        <f t="shared" si="3"/>
        <v>-100</v>
      </c>
      <c r="H8" s="139">
        <f t="shared" si="3"/>
        <v>-100</v>
      </c>
      <c r="I8" s="139">
        <f t="shared" si="3"/>
        <v>-100</v>
      </c>
      <c r="J8" s="139">
        <f t="shared" si="3"/>
        <v>-100</v>
      </c>
      <c r="K8" s="139">
        <f t="shared" si="3"/>
        <v>-100</v>
      </c>
      <c r="L8" s="139">
        <f t="shared" si="3"/>
        <v>-100</v>
      </c>
      <c r="M8" s="139">
        <f t="shared" si="3"/>
        <v>-100</v>
      </c>
      <c r="N8" s="139">
        <f t="shared" si="3"/>
        <v>-100</v>
      </c>
      <c r="O8" s="139" t="s">
        <v>29</v>
      </c>
    </row>
    <row r="9" spans="2:15" ht="15">
      <c r="B9" s="118" t="s">
        <v>30</v>
      </c>
      <c r="C9" s="142">
        <f>C8+C5</f>
        <v>-100</v>
      </c>
      <c r="D9" s="142">
        <f>C9+D8</f>
        <v>-200</v>
      </c>
      <c r="E9" s="142">
        <f aca="true" t="shared" si="4" ref="E9:N9">D9+E8</f>
        <v>-300</v>
      </c>
      <c r="F9" s="142">
        <f t="shared" si="4"/>
        <v>-400</v>
      </c>
      <c r="G9" s="142">
        <f t="shared" si="4"/>
        <v>-500</v>
      </c>
      <c r="H9" s="142">
        <f t="shared" si="4"/>
        <v>-600</v>
      </c>
      <c r="I9" s="142">
        <f t="shared" si="4"/>
        <v>-700</v>
      </c>
      <c r="J9" s="142">
        <f t="shared" si="4"/>
        <v>-800</v>
      </c>
      <c r="K9" s="142">
        <f t="shared" si="4"/>
        <v>-900</v>
      </c>
      <c r="L9" s="142">
        <f t="shared" si="4"/>
        <v>-1000</v>
      </c>
      <c r="M9" s="142">
        <f t="shared" si="4"/>
        <v>-1100</v>
      </c>
      <c r="N9" s="142">
        <f t="shared" si="4"/>
        <v>-1200</v>
      </c>
      <c r="O9" s="119" t="s">
        <v>29</v>
      </c>
    </row>
    <row r="10" spans="2:15" ht="8.25" customHeight="1">
      <c r="B10" s="106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</row>
    <row r="11" spans="2:15" ht="15">
      <c r="B11" s="136" t="s">
        <v>4</v>
      </c>
      <c r="C11" s="137" t="str">
        <f>+C4</f>
        <v>Mayo</v>
      </c>
      <c r="D11" s="137" t="str">
        <f aca="true" t="shared" si="5" ref="D11:N11">+D4</f>
        <v>Junio</v>
      </c>
      <c r="E11" s="137" t="str">
        <f t="shared" si="5"/>
        <v>Julio</v>
      </c>
      <c r="F11" s="137" t="str">
        <f t="shared" si="5"/>
        <v>Agosto</v>
      </c>
      <c r="G11" s="137" t="str">
        <f t="shared" si="5"/>
        <v>Setiembre</v>
      </c>
      <c r="H11" s="137" t="str">
        <f t="shared" si="5"/>
        <v>Octubre</v>
      </c>
      <c r="I11" s="137" t="str">
        <f t="shared" si="5"/>
        <v>Noviembre</v>
      </c>
      <c r="J11" s="137" t="str">
        <f t="shared" si="5"/>
        <v>Diciembre</v>
      </c>
      <c r="K11" s="137" t="str">
        <f t="shared" si="5"/>
        <v>Enero</v>
      </c>
      <c r="L11" s="137" t="str">
        <f t="shared" si="5"/>
        <v>Febrero</v>
      </c>
      <c r="M11" s="137" t="str">
        <f t="shared" si="5"/>
        <v>Marzo</v>
      </c>
      <c r="N11" s="137" t="str">
        <f t="shared" si="5"/>
        <v>Abril</v>
      </c>
      <c r="O11" s="137"/>
    </row>
    <row r="12" spans="2:15" ht="15">
      <c r="B12" s="106" t="str">
        <f>'Paso 2'!E7</f>
        <v>Salario 1</v>
      </c>
      <c r="C12" s="135">
        <f>'Paso 2'!F7</f>
        <v>0</v>
      </c>
      <c r="D12" s="135">
        <f>+C12</f>
        <v>0</v>
      </c>
      <c r="E12" s="135">
        <f aca="true" t="shared" si="6" ref="E12:N12">+D12</f>
        <v>0</v>
      </c>
      <c r="F12" s="135">
        <f t="shared" si="6"/>
        <v>0</v>
      </c>
      <c r="G12" s="135">
        <f t="shared" si="6"/>
        <v>0</v>
      </c>
      <c r="H12" s="135">
        <f t="shared" si="6"/>
        <v>0</v>
      </c>
      <c r="I12" s="135">
        <f t="shared" si="6"/>
        <v>0</v>
      </c>
      <c r="J12" s="135">
        <f t="shared" si="6"/>
        <v>0</v>
      </c>
      <c r="K12" s="135">
        <f t="shared" si="6"/>
        <v>0</v>
      </c>
      <c r="L12" s="135">
        <f t="shared" si="6"/>
        <v>0</v>
      </c>
      <c r="M12" s="135">
        <f t="shared" si="6"/>
        <v>0</v>
      </c>
      <c r="N12" s="135">
        <f t="shared" si="6"/>
        <v>0</v>
      </c>
      <c r="O12" s="146">
        <f>SUM(C12:N12)</f>
        <v>0</v>
      </c>
    </row>
    <row r="13" spans="2:15" ht="15">
      <c r="B13" s="106" t="str">
        <f>'Paso 2'!E8</f>
        <v>Salario 2</v>
      </c>
      <c r="C13" s="135">
        <f>'Paso 2'!F8</f>
        <v>0</v>
      </c>
      <c r="D13" s="135">
        <f aca="true" t="shared" si="7" ref="D13:N13">+C13</f>
        <v>0</v>
      </c>
      <c r="E13" s="135">
        <f t="shared" si="7"/>
        <v>0</v>
      </c>
      <c r="F13" s="135">
        <f t="shared" si="7"/>
        <v>0</v>
      </c>
      <c r="G13" s="135">
        <f t="shared" si="7"/>
        <v>0</v>
      </c>
      <c r="H13" s="135">
        <f t="shared" si="7"/>
        <v>0</v>
      </c>
      <c r="I13" s="135">
        <f t="shared" si="7"/>
        <v>0</v>
      </c>
      <c r="J13" s="135">
        <f t="shared" si="7"/>
        <v>0</v>
      </c>
      <c r="K13" s="135">
        <f t="shared" si="7"/>
        <v>0</v>
      </c>
      <c r="L13" s="135">
        <f t="shared" si="7"/>
        <v>0</v>
      </c>
      <c r="M13" s="135">
        <f t="shared" si="7"/>
        <v>0</v>
      </c>
      <c r="N13" s="135">
        <f t="shared" si="7"/>
        <v>0</v>
      </c>
      <c r="O13" s="146">
        <f>SUM(C13:N13)</f>
        <v>0</v>
      </c>
    </row>
    <row r="14" spans="2:15" ht="15">
      <c r="B14" s="106" t="str">
        <f>'Paso 2'!E11</f>
        <v>Otros</v>
      </c>
      <c r="C14" s="135">
        <f>'Paso 2'!C13</f>
        <v>0</v>
      </c>
      <c r="D14" s="135">
        <f>C14</f>
        <v>0</v>
      </c>
      <c r="E14" s="135">
        <f aca="true" t="shared" si="8" ref="E14:N14">+D14</f>
        <v>0</v>
      </c>
      <c r="F14" s="135">
        <f t="shared" si="8"/>
        <v>0</v>
      </c>
      <c r="G14" s="135">
        <f t="shared" si="8"/>
        <v>0</v>
      </c>
      <c r="H14" s="135">
        <f t="shared" si="8"/>
        <v>0</v>
      </c>
      <c r="I14" s="135">
        <f t="shared" si="8"/>
        <v>0</v>
      </c>
      <c r="J14" s="135">
        <f t="shared" si="8"/>
        <v>0</v>
      </c>
      <c r="K14" s="135">
        <f t="shared" si="8"/>
        <v>0</v>
      </c>
      <c r="L14" s="135">
        <f t="shared" si="8"/>
        <v>0</v>
      </c>
      <c r="M14" s="135">
        <f t="shared" si="8"/>
        <v>0</v>
      </c>
      <c r="N14" s="135">
        <f t="shared" si="8"/>
        <v>0</v>
      </c>
      <c r="O14" s="146">
        <f>SUM(C14:N14)</f>
        <v>0</v>
      </c>
    </row>
    <row r="15" spans="2:15" ht="15">
      <c r="B15" s="106" t="s">
        <v>89</v>
      </c>
      <c r="C15" s="135">
        <f>+'Paso 2'!C29</f>
        <v>0</v>
      </c>
      <c r="D15" s="135">
        <f>+'Paso 2'!D29</f>
        <v>0</v>
      </c>
      <c r="E15" s="135">
        <f>+'Paso 2'!E29</f>
        <v>0</v>
      </c>
      <c r="F15" s="135">
        <f>+'Paso 2'!F29</f>
        <v>0</v>
      </c>
      <c r="G15" s="135">
        <f>+'Paso 2'!G29</f>
        <v>0</v>
      </c>
      <c r="H15" s="135">
        <f>+'Paso 2'!H29</f>
        <v>0</v>
      </c>
      <c r="I15" s="135">
        <f>+'Paso 2'!I29</f>
        <v>0</v>
      </c>
      <c r="J15" s="135">
        <f>+'Paso 2'!J29</f>
        <v>0</v>
      </c>
      <c r="K15" s="135">
        <f>+'Paso 2'!K29</f>
        <v>0</v>
      </c>
      <c r="L15" s="135">
        <f>+'Paso 2'!L29</f>
        <v>0</v>
      </c>
      <c r="M15" s="135">
        <f>+'Paso 2'!M29</f>
        <v>0</v>
      </c>
      <c r="N15" s="135">
        <f>+'Paso 2'!N29</f>
        <v>0</v>
      </c>
      <c r="O15" s="146">
        <f>SUM(C15:N15)</f>
        <v>0</v>
      </c>
    </row>
    <row r="16" spans="2:15" ht="15">
      <c r="B16" s="140" t="s">
        <v>109</v>
      </c>
      <c r="C16" s="141">
        <f>base!D2</f>
        <v>0</v>
      </c>
      <c r="D16" s="141">
        <f>base!E2</f>
        <v>0</v>
      </c>
      <c r="E16" s="141">
        <f>base!F2</f>
        <v>0</v>
      </c>
      <c r="F16" s="141">
        <f>base!G2</f>
        <v>0</v>
      </c>
      <c r="G16" s="141">
        <f>base!H2</f>
        <v>0</v>
      </c>
      <c r="H16" s="141">
        <f>base!I2</f>
        <v>0</v>
      </c>
      <c r="I16" s="141">
        <f>base!J2</f>
        <v>0</v>
      </c>
      <c r="J16" s="141">
        <f>base!K2</f>
        <v>0</v>
      </c>
      <c r="K16" s="141">
        <f>base!L2</f>
        <v>0</v>
      </c>
      <c r="L16" s="141">
        <f>base!M2</f>
        <v>0</v>
      </c>
      <c r="M16" s="141">
        <f>base!N2</f>
        <v>0</v>
      </c>
      <c r="N16" s="141">
        <f>base!O2</f>
        <v>0</v>
      </c>
      <c r="O16" s="141">
        <f>SUM(C16:N16)</f>
        <v>0</v>
      </c>
    </row>
    <row r="17" spans="2:15" ht="8.25" customHeight="1">
      <c r="B17" s="106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</row>
    <row r="18" spans="2:15" ht="15">
      <c r="B18" s="143" t="s">
        <v>6</v>
      </c>
      <c r="C18" s="144" t="str">
        <f>+C11</f>
        <v>Mayo</v>
      </c>
      <c r="D18" s="144" t="str">
        <f aca="true" t="shared" si="9" ref="D18:N18">+D11</f>
        <v>Junio</v>
      </c>
      <c r="E18" s="144" t="str">
        <f t="shared" si="9"/>
        <v>Julio</v>
      </c>
      <c r="F18" s="144" t="str">
        <f t="shared" si="9"/>
        <v>Agosto</v>
      </c>
      <c r="G18" s="144" t="str">
        <f t="shared" si="9"/>
        <v>Setiembre</v>
      </c>
      <c r="H18" s="144" t="str">
        <f t="shared" si="9"/>
        <v>Octubre</v>
      </c>
      <c r="I18" s="144" t="str">
        <f t="shared" si="9"/>
        <v>Noviembre</v>
      </c>
      <c r="J18" s="144" t="str">
        <f t="shared" si="9"/>
        <v>Diciembre</v>
      </c>
      <c r="K18" s="144" t="str">
        <f t="shared" si="9"/>
        <v>Enero</v>
      </c>
      <c r="L18" s="144" t="str">
        <f t="shared" si="9"/>
        <v>Febrero</v>
      </c>
      <c r="M18" s="144" t="str">
        <f t="shared" si="9"/>
        <v>Marzo</v>
      </c>
      <c r="N18" s="144" t="str">
        <f t="shared" si="9"/>
        <v>Abril</v>
      </c>
      <c r="O18" s="144"/>
    </row>
    <row r="19" spans="2:15" ht="15">
      <c r="B19" s="106" t="str">
        <f>'Paso 4'!B6</f>
        <v>Alimentación</v>
      </c>
      <c r="C19" s="135">
        <f>+'Gastos de alimentación'!C22</f>
        <v>0</v>
      </c>
      <c r="D19" s="135">
        <f>+'Gastos de alimentación'!D22</f>
        <v>0</v>
      </c>
      <c r="E19" s="135">
        <f>+'Gastos de alimentación'!E22</f>
        <v>0</v>
      </c>
      <c r="F19" s="135">
        <f>+'Gastos de alimentación'!F22</f>
        <v>0</v>
      </c>
      <c r="G19" s="135">
        <f>+'Gastos de alimentación'!G22</f>
        <v>0</v>
      </c>
      <c r="H19" s="135">
        <f>+'Gastos de alimentación'!H22</f>
        <v>0</v>
      </c>
      <c r="I19" s="135">
        <f>+'Gastos de alimentación'!I22</f>
        <v>0</v>
      </c>
      <c r="J19" s="135">
        <f>+'Gastos de alimentación'!J22</f>
        <v>0</v>
      </c>
      <c r="K19" s="135">
        <f>+'Gastos de alimentación'!K22</f>
        <v>0</v>
      </c>
      <c r="L19" s="135">
        <f>+'Gastos de alimentación'!L22</f>
        <v>0</v>
      </c>
      <c r="M19" s="135">
        <f>+'Gastos de alimentación'!M22</f>
        <v>0</v>
      </c>
      <c r="N19" s="135">
        <f>+'Gastos de alimentación'!N22</f>
        <v>0</v>
      </c>
      <c r="O19" s="146">
        <f aca="true" t="shared" si="10" ref="O19:O36">SUM(C19:N19)</f>
        <v>0</v>
      </c>
    </row>
    <row r="20" spans="2:15" ht="15">
      <c r="B20" s="106" t="str">
        <f>'Paso 4'!B7</f>
        <v>Gastos Automóvil</v>
      </c>
      <c r="C20" s="135">
        <f>+'Gastos de automóvil'!D30</f>
        <v>0</v>
      </c>
      <c r="D20" s="135">
        <f>+'Gastos de automóvil'!E30</f>
        <v>0</v>
      </c>
      <c r="E20" s="135">
        <f>+'Gastos de automóvil'!F30</f>
        <v>0</v>
      </c>
      <c r="F20" s="135">
        <f>+'Gastos de automóvil'!G30</f>
        <v>0</v>
      </c>
      <c r="G20" s="135">
        <f>+'Gastos de automóvil'!H30</f>
        <v>0</v>
      </c>
      <c r="H20" s="135">
        <f>+'Gastos de automóvil'!I30</f>
        <v>0</v>
      </c>
      <c r="I20" s="135">
        <f>+'Gastos de automóvil'!J30</f>
        <v>0</v>
      </c>
      <c r="J20" s="135">
        <f>+'Gastos de automóvil'!K30</f>
        <v>0</v>
      </c>
      <c r="K20" s="135">
        <f>+'Gastos de automóvil'!L30</f>
        <v>0</v>
      </c>
      <c r="L20" s="135">
        <f>+'Gastos de automóvil'!M30</f>
        <v>0</v>
      </c>
      <c r="M20" s="135">
        <f>+'Gastos de automóvil'!N30</f>
        <v>0</v>
      </c>
      <c r="N20" s="135">
        <f>+'Gastos de automóvil'!O30</f>
        <v>0</v>
      </c>
      <c r="O20" s="146">
        <f t="shared" si="10"/>
        <v>0</v>
      </c>
    </row>
    <row r="21" spans="2:15" ht="15">
      <c r="B21" s="106" t="str">
        <f>'Paso 4'!B8</f>
        <v>Recreación</v>
      </c>
      <c r="C21" s="135">
        <f>+'Gastos de Ocio'!$C$14</f>
        <v>100</v>
      </c>
      <c r="D21" s="135">
        <f aca="true" t="shared" si="11" ref="D21:N24">+C21</f>
        <v>100</v>
      </c>
      <c r="E21" s="135">
        <f t="shared" si="11"/>
        <v>100</v>
      </c>
      <c r="F21" s="135">
        <f t="shared" si="11"/>
        <v>100</v>
      </c>
      <c r="G21" s="135">
        <f aca="true" t="shared" si="12" ref="G21:N21">+F21</f>
        <v>100</v>
      </c>
      <c r="H21" s="135">
        <f t="shared" si="12"/>
        <v>100</v>
      </c>
      <c r="I21" s="135">
        <f t="shared" si="12"/>
        <v>100</v>
      </c>
      <c r="J21" s="135">
        <f t="shared" si="12"/>
        <v>100</v>
      </c>
      <c r="K21" s="135">
        <f t="shared" si="12"/>
        <v>100</v>
      </c>
      <c r="L21" s="135">
        <f t="shared" si="12"/>
        <v>100</v>
      </c>
      <c r="M21" s="135">
        <f t="shared" si="12"/>
        <v>100</v>
      </c>
      <c r="N21" s="135">
        <f t="shared" si="12"/>
        <v>100</v>
      </c>
      <c r="O21" s="146">
        <f t="shared" si="10"/>
        <v>1200</v>
      </c>
    </row>
    <row r="22" spans="2:15" ht="15">
      <c r="B22" s="106" t="str">
        <f>'Paso 4'!B9</f>
        <v>Impuestos</v>
      </c>
      <c r="C22" s="135">
        <f>+Impuestos!D30</f>
        <v>0</v>
      </c>
      <c r="D22" s="135">
        <f>+Impuestos!E30</f>
        <v>0</v>
      </c>
      <c r="E22" s="135">
        <f>+Impuestos!F30</f>
        <v>0</v>
      </c>
      <c r="F22" s="135">
        <f>+Impuestos!G30</f>
        <v>0</v>
      </c>
      <c r="G22" s="135">
        <f>+Impuestos!I30</f>
        <v>0</v>
      </c>
      <c r="H22" s="135">
        <f>+Impuestos!J30</f>
        <v>0</v>
      </c>
      <c r="I22" s="135">
        <f>+Impuestos!K30</f>
        <v>0</v>
      </c>
      <c r="J22" s="135">
        <f>+Impuestos!L30</f>
        <v>0</v>
      </c>
      <c r="K22" s="135">
        <f>+Impuestos!M30</f>
        <v>0</v>
      </c>
      <c r="L22" s="135">
        <f>+Impuestos!N30</f>
        <v>0</v>
      </c>
      <c r="M22" s="135">
        <f>+Impuestos!O30</f>
        <v>0</v>
      </c>
      <c r="N22" s="135">
        <f>+Impuestos!P30</f>
        <v>0</v>
      </c>
      <c r="O22" s="146">
        <f t="shared" si="10"/>
        <v>0</v>
      </c>
    </row>
    <row r="23" spans="2:15" ht="15">
      <c r="B23" s="106" t="str">
        <f>'Paso 4'!B11</f>
        <v>Teléfono</v>
      </c>
      <c r="C23" s="135">
        <f>+'Paso 4'!$C$11</f>
        <v>0</v>
      </c>
      <c r="D23" s="135">
        <f t="shared" si="11"/>
        <v>0</v>
      </c>
      <c r="E23" s="135">
        <f t="shared" si="11"/>
        <v>0</v>
      </c>
      <c r="F23" s="135">
        <f t="shared" si="11"/>
        <v>0</v>
      </c>
      <c r="G23" s="135">
        <f t="shared" si="11"/>
        <v>0</v>
      </c>
      <c r="H23" s="135">
        <f t="shared" si="11"/>
        <v>0</v>
      </c>
      <c r="I23" s="135">
        <f t="shared" si="11"/>
        <v>0</v>
      </c>
      <c r="J23" s="135">
        <f t="shared" si="11"/>
        <v>0</v>
      </c>
      <c r="K23" s="135">
        <f t="shared" si="11"/>
        <v>0</v>
      </c>
      <c r="L23" s="135">
        <f t="shared" si="11"/>
        <v>0</v>
      </c>
      <c r="M23" s="135">
        <f t="shared" si="11"/>
        <v>0</v>
      </c>
      <c r="N23" s="135">
        <f t="shared" si="11"/>
        <v>0</v>
      </c>
      <c r="O23" s="146">
        <f t="shared" si="10"/>
        <v>0</v>
      </c>
    </row>
    <row r="24" spans="2:15" ht="15">
      <c r="B24" s="106" t="str">
        <f>'Paso 4'!B12</f>
        <v>Luz</v>
      </c>
      <c r="C24" s="135">
        <f>+'Paso 4'!C12</f>
        <v>0</v>
      </c>
      <c r="D24" s="135">
        <f t="shared" si="11"/>
        <v>0</v>
      </c>
      <c r="E24" s="135">
        <f t="shared" si="11"/>
        <v>0</v>
      </c>
      <c r="F24" s="135">
        <f t="shared" si="11"/>
        <v>0</v>
      </c>
      <c r="G24" s="135">
        <f t="shared" si="11"/>
        <v>0</v>
      </c>
      <c r="H24" s="135">
        <f t="shared" si="11"/>
        <v>0</v>
      </c>
      <c r="I24" s="135">
        <f t="shared" si="11"/>
        <v>0</v>
      </c>
      <c r="J24" s="135">
        <f t="shared" si="11"/>
        <v>0</v>
      </c>
      <c r="K24" s="135">
        <f t="shared" si="11"/>
        <v>0</v>
      </c>
      <c r="L24" s="135">
        <f t="shared" si="11"/>
        <v>0</v>
      </c>
      <c r="M24" s="135">
        <f t="shared" si="11"/>
        <v>0</v>
      </c>
      <c r="N24" s="135">
        <f t="shared" si="11"/>
        <v>0</v>
      </c>
      <c r="O24" s="146">
        <f t="shared" si="10"/>
        <v>0</v>
      </c>
    </row>
    <row r="25" spans="2:15" ht="15">
      <c r="B25" s="106" t="str">
        <f>'Paso 4'!B13</f>
        <v>Gas</v>
      </c>
      <c r="C25" s="135">
        <f>+'Paso 4'!C13</f>
        <v>0</v>
      </c>
      <c r="D25" s="135">
        <f aca="true" t="shared" si="13" ref="D25:D32">+C25</f>
        <v>0</v>
      </c>
      <c r="E25" s="135">
        <f aca="true" t="shared" si="14" ref="E25:E32">+D25</f>
        <v>0</v>
      </c>
      <c r="F25" s="135">
        <f aca="true" t="shared" si="15" ref="F25:F32">+E25</f>
        <v>0</v>
      </c>
      <c r="G25" s="135">
        <f aca="true" t="shared" si="16" ref="G25:G32">+F25</f>
        <v>0</v>
      </c>
      <c r="H25" s="135">
        <f aca="true" t="shared" si="17" ref="H25:H32">+G25</f>
        <v>0</v>
      </c>
      <c r="I25" s="135">
        <f aca="true" t="shared" si="18" ref="I25:I32">+H25</f>
        <v>0</v>
      </c>
      <c r="J25" s="135">
        <f aca="true" t="shared" si="19" ref="J25:J32">+I25</f>
        <v>0</v>
      </c>
      <c r="K25" s="135">
        <f aca="true" t="shared" si="20" ref="K25:K32">+J25</f>
        <v>0</v>
      </c>
      <c r="L25" s="135">
        <f aca="true" t="shared" si="21" ref="L25:L32">+K25</f>
        <v>0</v>
      </c>
      <c r="M25" s="135">
        <f aca="true" t="shared" si="22" ref="M25:M32">+L25</f>
        <v>0</v>
      </c>
      <c r="N25" s="135">
        <f aca="true" t="shared" si="23" ref="N25:N32">+M25</f>
        <v>0</v>
      </c>
      <c r="O25" s="146">
        <f t="shared" si="10"/>
        <v>0</v>
      </c>
    </row>
    <row r="26" spans="2:15" ht="15">
      <c r="B26" s="106" t="str">
        <f>'Paso 4'!B14</f>
        <v>Alquiler</v>
      </c>
      <c r="C26" s="135">
        <f>+'Paso 4'!C14</f>
        <v>0</v>
      </c>
      <c r="D26" s="135">
        <f t="shared" si="13"/>
        <v>0</v>
      </c>
      <c r="E26" s="135">
        <f t="shared" si="14"/>
        <v>0</v>
      </c>
      <c r="F26" s="135">
        <f t="shared" si="15"/>
        <v>0</v>
      </c>
      <c r="G26" s="135">
        <f t="shared" si="16"/>
        <v>0</v>
      </c>
      <c r="H26" s="135">
        <f t="shared" si="17"/>
        <v>0</v>
      </c>
      <c r="I26" s="135">
        <f t="shared" si="18"/>
        <v>0</v>
      </c>
      <c r="J26" s="135">
        <f t="shared" si="19"/>
        <v>0</v>
      </c>
      <c r="K26" s="135">
        <f t="shared" si="20"/>
        <v>0</v>
      </c>
      <c r="L26" s="135">
        <f t="shared" si="21"/>
        <v>0</v>
      </c>
      <c r="M26" s="135">
        <f t="shared" si="22"/>
        <v>0</v>
      </c>
      <c r="N26" s="135">
        <f t="shared" si="23"/>
        <v>0</v>
      </c>
      <c r="O26" s="146">
        <f t="shared" si="10"/>
        <v>0</v>
      </c>
    </row>
    <row r="27" spans="2:15" ht="15">
      <c r="B27" s="106" t="str">
        <f>'Paso 4'!B15</f>
        <v>Gastos Comunes</v>
      </c>
      <c r="C27" s="135">
        <f>+'Paso 4'!C15</f>
        <v>0</v>
      </c>
      <c r="D27" s="135">
        <f t="shared" si="13"/>
        <v>0</v>
      </c>
      <c r="E27" s="135">
        <f t="shared" si="14"/>
        <v>0</v>
      </c>
      <c r="F27" s="135">
        <f t="shared" si="15"/>
        <v>0</v>
      </c>
      <c r="G27" s="135">
        <f t="shared" si="16"/>
        <v>0</v>
      </c>
      <c r="H27" s="135">
        <f t="shared" si="17"/>
        <v>0</v>
      </c>
      <c r="I27" s="135">
        <f t="shared" si="18"/>
        <v>0</v>
      </c>
      <c r="J27" s="135">
        <f t="shared" si="19"/>
        <v>0</v>
      </c>
      <c r="K27" s="135">
        <f t="shared" si="20"/>
        <v>0</v>
      </c>
      <c r="L27" s="135">
        <f t="shared" si="21"/>
        <v>0</v>
      </c>
      <c r="M27" s="135">
        <f t="shared" si="22"/>
        <v>0</v>
      </c>
      <c r="N27" s="135">
        <f t="shared" si="23"/>
        <v>0</v>
      </c>
      <c r="O27" s="146">
        <f t="shared" si="10"/>
        <v>0</v>
      </c>
    </row>
    <row r="28" spans="2:15" ht="15">
      <c r="B28" s="106" t="str">
        <f>'Paso 4'!B16</f>
        <v>Limpieza</v>
      </c>
      <c r="C28" s="135">
        <f>+'Paso 4'!C16</f>
        <v>0</v>
      </c>
      <c r="D28" s="135">
        <f t="shared" si="13"/>
        <v>0</v>
      </c>
      <c r="E28" s="135">
        <f t="shared" si="14"/>
        <v>0</v>
      </c>
      <c r="F28" s="135">
        <f t="shared" si="15"/>
        <v>0</v>
      </c>
      <c r="G28" s="135">
        <f t="shared" si="16"/>
        <v>0</v>
      </c>
      <c r="H28" s="135">
        <f t="shared" si="17"/>
        <v>0</v>
      </c>
      <c r="I28" s="135">
        <f t="shared" si="18"/>
        <v>0</v>
      </c>
      <c r="J28" s="135">
        <f t="shared" si="19"/>
        <v>0</v>
      </c>
      <c r="K28" s="135">
        <f t="shared" si="20"/>
        <v>0</v>
      </c>
      <c r="L28" s="135">
        <f t="shared" si="21"/>
        <v>0</v>
      </c>
      <c r="M28" s="135">
        <f t="shared" si="22"/>
        <v>0</v>
      </c>
      <c r="N28" s="135">
        <f t="shared" si="23"/>
        <v>0</v>
      </c>
      <c r="O28" s="146">
        <f t="shared" si="10"/>
        <v>0</v>
      </c>
    </row>
    <row r="29" spans="2:15" ht="15">
      <c r="B29" s="106" t="str">
        <f>'Paso 4'!B17</f>
        <v>Gastos Médicos</v>
      </c>
      <c r="C29" s="135">
        <f>+'Paso 4'!C17</f>
        <v>0</v>
      </c>
      <c r="D29" s="135">
        <f t="shared" si="13"/>
        <v>0</v>
      </c>
      <c r="E29" s="135">
        <f t="shared" si="14"/>
        <v>0</v>
      </c>
      <c r="F29" s="135">
        <f t="shared" si="15"/>
        <v>0</v>
      </c>
      <c r="G29" s="135">
        <f t="shared" si="16"/>
        <v>0</v>
      </c>
      <c r="H29" s="135">
        <f t="shared" si="17"/>
        <v>0</v>
      </c>
      <c r="I29" s="135">
        <f t="shared" si="18"/>
        <v>0</v>
      </c>
      <c r="J29" s="135">
        <f t="shared" si="19"/>
        <v>0</v>
      </c>
      <c r="K29" s="135">
        <f t="shared" si="20"/>
        <v>0</v>
      </c>
      <c r="L29" s="135">
        <f t="shared" si="21"/>
        <v>0</v>
      </c>
      <c r="M29" s="135">
        <f t="shared" si="22"/>
        <v>0</v>
      </c>
      <c r="N29" s="135">
        <f t="shared" si="23"/>
        <v>0</v>
      </c>
      <c r="O29" s="146">
        <f t="shared" si="10"/>
        <v>0</v>
      </c>
    </row>
    <row r="30" spans="2:15" ht="15">
      <c r="B30" s="106" t="str">
        <f>'Paso 4'!B18</f>
        <v>Vestimenta</v>
      </c>
      <c r="C30" s="135">
        <f>+'Paso 4'!C18</f>
        <v>0</v>
      </c>
      <c r="D30" s="135">
        <f t="shared" si="13"/>
        <v>0</v>
      </c>
      <c r="E30" s="135">
        <f t="shared" si="14"/>
        <v>0</v>
      </c>
      <c r="F30" s="135">
        <f t="shared" si="15"/>
        <v>0</v>
      </c>
      <c r="G30" s="135">
        <f t="shared" si="16"/>
        <v>0</v>
      </c>
      <c r="H30" s="135">
        <f t="shared" si="17"/>
        <v>0</v>
      </c>
      <c r="I30" s="135">
        <f t="shared" si="18"/>
        <v>0</v>
      </c>
      <c r="J30" s="135">
        <f t="shared" si="19"/>
        <v>0</v>
      </c>
      <c r="K30" s="135">
        <f t="shared" si="20"/>
        <v>0</v>
      </c>
      <c r="L30" s="135">
        <f t="shared" si="21"/>
        <v>0</v>
      </c>
      <c r="M30" s="135">
        <f t="shared" si="22"/>
        <v>0</v>
      </c>
      <c r="N30" s="135">
        <f t="shared" si="23"/>
        <v>0</v>
      </c>
      <c r="O30" s="146">
        <f t="shared" si="10"/>
        <v>0</v>
      </c>
    </row>
    <row r="31" spans="2:15" ht="15">
      <c r="B31" s="106" t="str">
        <f>'Paso 4'!B19</f>
        <v>Internet / Cable</v>
      </c>
      <c r="C31" s="135">
        <f>+'Paso 4'!C19</f>
        <v>0</v>
      </c>
      <c r="D31" s="135">
        <f t="shared" si="13"/>
        <v>0</v>
      </c>
      <c r="E31" s="135">
        <f t="shared" si="14"/>
        <v>0</v>
      </c>
      <c r="F31" s="135">
        <f t="shared" si="15"/>
        <v>0</v>
      </c>
      <c r="G31" s="135">
        <f t="shared" si="16"/>
        <v>0</v>
      </c>
      <c r="H31" s="135">
        <f t="shared" si="17"/>
        <v>0</v>
      </c>
      <c r="I31" s="135">
        <f t="shared" si="18"/>
        <v>0</v>
      </c>
      <c r="J31" s="135">
        <f t="shared" si="19"/>
        <v>0</v>
      </c>
      <c r="K31" s="135">
        <f t="shared" si="20"/>
        <v>0</v>
      </c>
      <c r="L31" s="135">
        <f t="shared" si="21"/>
        <v>0</v>
      </c>
      <c r="M31" s="135">
        <f t="shared" si="22"/>
        <v>0</v>
      </c>
      <c r="N31" s="135">
        <f t="shared" si="23"/>
        <v>0</v>
      </c>
      <c r="O31" s="146">
        <f t="shared" si="10"/>
        <v>0</v>
      </c>
    </row>
    <row r="32" spans="2:15" ht="15">
      <c r="B32" s="106" t="str">
        <f>'Paso 4'!B20</f>
        <v>Otros …</v>
      </c>
      <c r="C32" s="135">
        <f>+'Paso 4'!C20</f>
        <v>0</v>
      </c>
      <c r="D32" s="135">
        <f t="shared" si="13"/>
        <v>0</v>
      </c>
      <c r="E32" s="135">
        <f t="shared" si="14"/>
        <v>0</v>
      </c>
      <c r="F32" s="135">
        <f t="shared" si="15"/>
        <v>0</v>
      </c>
      <c r="G32" s="135">
        <f t="shared" si="16"/>
        <v>0</v>
      </c>
      <c r="H32" s="135">
        <f t="shared" si="17"/>
        <v>0</v>
      </c>
      <c r="I32" s="135">
        <f t="shared" si="18"/>
        <v>0</v>
      </c>
      <c r="J32" s="135">
        <f t="shared" si="19"/>
        <v>0</v>
      </c>
      <c r="K32" s="135">
        <f t="shared" si="20"/>
        <v>0</v>
      </c>
      <c r="L32" s="135">
        <f t="shared" si="21"/>
        <v>0</v>
      </c>
      <c r="M32" s="135">
        <f t="shared" si="22"/>
        <v>0</v>
      </c>
      <c r="N32" s="135">
        <f t="shared" si="23"/>
        <v>0</v>
      </c>
      <c r="O32" s="146">
        <f t="shared" si="10"/>
        <v>0</v>
      </c>
    </row>
    <row r="33" spans="2:15" ht="15">
      <c r="B33" s="106" t="str">
        <f>'Paso 4'!B21</f>
        <v>Otros …</v>
      </c>
      <c r="C33" s="135">
        <f>+'Paso 4'!C21</f>
        <v>0</v>
      </c>
      <c r="D33" s="135">
        <f aca="true" t="shared" si="24" ref="D33:N33">+C33</f>
        <v>0</v>
      </c>
      <c r="E33" s="135">
        <f t="shared" si="24"/>
        <v>0</v>
      </c>
      <c r="F33" s="135">
        <f t="shared" si="24"/>
        <v>0</v>
      </c>
      <c r="G33" s="135">
        <f t="shared" si="24"/>
        <v>0</v>
      </c>
      <c r="H33" s="135">
        <f t="shared" si="24"/>
        <v>0</v>
      </c>
      <c r="I33" s="135">
        <f t="shared" si="24"/>
        <v>0</v>
      </c>
      <c r="J33" s="135">
        <f t="shared" si="24"/>
        <v>0</v>
      </c>
      <c r="K33" s="135">
        <f t="shared" si="24"/>
        <v>0</v>
      </c>
      <c r="L33" s="135">
        <f t="shared" si="24"/>
        <v>0</v>
      </c>
      <c r="M33" s="135">
        <f t="shared" si="24"/>
        <v>0</v>
      </c>
      <c r="N33" s="135">
        <f t="shared" si="24"/>
        <v>0</v>
      </c>
      <c r="O33" s="146">
        <f t="shared" si="10"/>
        <v>0</v>
      </c>
    </row>
    <row r="34" spans="2:15" ht="15">
      <c r="B34" s="106" t="str">
        <f>'Paso 4'!B22</f>
        <v>Otros …</v>
      </c>
      <c r="C34" s="135">
        <f>+'Paso 4'!C22</f>
        <v>0</v>
      </c>
      <c r="D34" s="135">
        <f aca="true" t="shared" si="25" ref="D34:N34">+C34</f>
        <v>0</v>
      </c>
      <c r="E34" s="135">
        <f t="shared" si="25"/>
        <v>0</v>
      </c>
      <c r="F34" s="135">
        <f t="shared" si="25"/>
        <v>0</v>
      </c>
      <c r="G34" s="135">
        <f t="shared" si="25"/>
        <v>0</v>
      </c>
      <c r="H34" s="135">
        <f t="shared" si="25"/>
        <v>0</v>
      </c>
      <c r="I34" s="135">
        <f t="shared" si="25"/>
        <v>0</v>
      </c>
      <c r="J34" s="135">
        <f t="shared" si="25"/>
        <v>0</v>
      </c>
      <c r="K34" s="135">
        <f t="shared" si="25"/>
        <v>0</v>
      </c>
      <c r="L34" s="135">
        <f t="shared" si="25"/>
        <v>0</v>
      </c>
      <c r="M34" s="135">
        <f t="shared" si="25"/>
        <v>0</v>
      </c>
      <c r="N34" s="135">
        <f t="shared" si="25"/>
        <v>0</v>
      </c>
      <c r="O34" s="146">
        <f t="shared" si="10"/>
        <v>0</v>
      </c>
    </row>
    <row r="35" spans="2:15" ht="15">
      <c r="B35" s="106" t="str">
        <f>'Paso 4'!B23</f>
        <v>Otros …</v>
      </c>
      <c r="C35" s="135">
        <f>+'Paso 4'!C23</f>
        <v>0</v>
      </c>
      <c r="D35" s="135">
        <f aca="true" t="shared" si="26" ref="D35:N35">+C35</f>
        <v>0</v>
      </c>
      <c r="E35" s="135">
        <f t="shared" si="26"/>
        <v>0</v>
      </c>
      <c r="F35" s="135">
        <f t="shared" si="26"/>
        <v>0</v>
      </c>
      <c r="G35" s="135">
        <f t="shared" si="26"/>
        <v>0</v>
      </c>
      <c r="H35" s="135">
        <f t="shared" si="26"/>
        <v>0</v>
      </c>
      <c r="I35" s="135">
        <f t="shared" si="26"/>
        <v>0</v>
      </c>
      <c r="J35" s="135">
        <f t="shared" si="26"/>
        <v>0</v>
      </c>
      <c r="K35" s="135">
        <f t="shared" si="26"/>
        <v>0</v>
      </c>
      <c r="L35" s="135">
        <f t="shared" si="26"/>
        <v>0</v>
      </c>
      <c r="M35" s="135">
        <f t="shared" si="26"/>
        <v>0</v>
      </c>
      <c r="N35" s="135">
        <f t="shared" si="26"/>
        <v>0</v>
      </c>
      <c r="O35" s="146">
        <f t="shared" si="10"/>
        <v>0</v>
      </c>
    </row>
    <row r="36" spans="2:15" ht="15">
      <c r="B36" s="145" t="s">
        <v>110</v>
      </c>
      <c r="C36" s="141">
        <f>IF(C16&gt;0,_xlfn.IFERROR(+HLOOKUP(C11,base!$F$22:$AO$23,2,0),0),0)</f>
        <v>0</v>
      </c>
      <c r="D36" s="141">
        <f>IF(SUM(D16,C16)&gt;0,_xlfn.IFERROR(+HLOOKUP(D11,base!$F$22:$AO$23,2,0),0),0)</f>
        <v>0</v>
      </c>
      <c r="E36" s="141">
        <f>IF(SUM(E16,D16,C16)&gt;0,_xlfn.IFERROR(+HLOOKUP(E11,base!$F$22:$AO$23,2,0),0),0)</f>
        <v>0</v>
      </c>
      <c r="F36" s="141">
        <f>IF(SUM(F16,E16,D16,C16)&gt;0,_xlfn.IFERROR(+HLOOKUP(F11,base!$F$22:$AO$23,2,0),0),0)</f>
        <v>0</v>
      </c>
      <c r="G36" s="141">
        <f>IF(SUM(G16,F16,E16,D16,C16)&gt;0,_xlfn.IFERROR(+HLOOKUP(G11,base!$F$22:$AO$23,2,0),0),0)</f>
        <v>0</v>
      </c>
      <c r="H36" s="141">
        <f>IF(SUM(H16,G16,F16,E16,D16,C16)&gt;0,_xlfn.IFERROR(+HLOOKUP(H11,base!$F$22:$AO$23,2,0),0),0)</f>
        <v>0</v>
      </c>
      <c r="I36" s="141">
        <f>IF(SUM(I16,H16,G16,F16,E16,D16,C16)&gt;0,_xlfn.IFERROR(+HLOOKUP(I11,base!$F$22:$AO$23,2,0),0),0)</f>
        <v>0</v>
      </c>
      <c r="J36" s="141">
        <f>IF(SUM(J16,I16,H16,G16,F16,E16,D16,C16)&gt;0,_xlfn.IFERROR(+HLOOKUP(J11,base!$F$22:$AO$23,2,0),0),0)</f>
        <v>0</v>
      </c>
      <c r="K36" s="141">
        <f>IF(SUM(K16,J16,I16,H16,G16,F16,E16,D16,C16)&gt;0,_xlfn.IFERROR(+HLOOKUP(K11,base!$F$22:$AO$23,2,0),0),0)</f>
        <v>0</v>
      </c>
      <c r="L36" s="141">
        <f>IF(SUM(L16,K16,J16,I16,H16,G16,F16,E16,D16,C16)&gt;0,_xlfn.IFERROR(+HLOOKUP(L11,base!$F$22:$AO$23,2,0),0),0)</f>
        <v>0</v>
      </c>
      <c r="M36" s="141">
        <f>IF(SUM(M16,L16,K16,J16,I16,H16,G16,F16,E16,D16,C16)&gt;0,_xlfn.IFERROR(+HLOOKUP(M11,base!$F$22:$AO$23,2,0),0),0)</f>
        <v>0</v>
      </c>
      <c r="N36" s="141">
        <f>IF(SUM(N16,M16,L16,K16,J16,I16,H16,G16,F16,E16,D16,C16)&gt;0,_xlfn.IFERROR(+HLOOKUP(N11,base!$F$22:$AO$23,2,0),0),0)</f>
        <v>0</v>
      </c>
      <c r="O36" s="141">
        <f t="shared" si="10"/>
        <v>0</v>
      </c>
    </row>
    <row r="37" spans="2:15" ht="15"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9" spans="2:6" ht="15">
      <c r="B39" s="130"/>
      <c r="C39" s="108" t="s">
        <v>83</v>
      </c>
      <c r="D39" s="130" t="s">
        <v>29</v>
      </c>
      <c r="E39" s="110" t="s">
        <v>82</v>
      </c>
      <c r="F39" s="130"/>
    </row>
  </sheetData>
  <sheetProtection selectLockedCells="1" selectUnlockedCells="1"/>
  <mergeCells count="1">
    <mergeCell ref="B2:O2"/>
  </mergeCells>
  <conditionalFormatting sqref="B9:N9">
    <cfRule type="cellIs" priority="9" dxfId="23" operator="lessThan">
      <formula>0</formula>
    </cfRule>
  </conditionalFormatting>
  <conditionalFormatting sqref="C8:N8">
    <cfRule type="cellIs" priority="8" dxfId="24" operator="lessThan">
      <formula>0</formula>
    </cfRule>
  </conditionalFormatting>
  <conditionalFormatting sqref="O9">
    <cfRule type="cellIs" priority="7" dxfId="23" operator="lessThan">
      <formula>0</formula>
    </cfRule>
  </conditionalFormatting>
  <conditionalFormatting sqref="O8">
    <cfRule type="cellIs" priority="6" dxfId="24" operator="lessThan">
      <formula>0</formula>
    </cfRule>
  </conditionalFormatting>
  <conditionalFormatting sqref="O8">
    <cfRule type="cellIs" priority="5" dxfId="24" operator="lessThan">
      <formula>0</formula>
    </cfRule>
  </conditionalFormatting>
  <conditionalFormatting sqref="O9">
    <cfRule type="cellIs" priority="2" dxfId="23" operator="lessThan">
      <formula>0</formula>
    </cfRule>
  </conditionalFormatting>
  <conditionalFormatting sqref="O8">
    <cfRule type="cellIs" priority="1" dxfId="24" operator="lessThan">
      <formula>0</formula>
    </cfRule>
  </conditionalFormatting>
  <hyperlinks>
    <hyperlink ref="E39" location="'Gráfica de Gastos'!A1" display="Ver Gráfico de Gastos &gt;&gt;"/>
    <hyperlink ref="C39" location="'Paso 4'!A1" display="&lt;&lt;Volver a Ingresador de Datos"/>
  </hyperlink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27"/>
  <sheetViews>
    <sheetView showGridLines="0" zoomScale="75" zoomScaleNormal="75" zoomScalePageLayoutView="0" workbookViewId="0" topLeftCell="A1">
      <selection activeCell="M22" sqref="M22:N23"/>
    </sheetView>
  </sheetViews>
  <sheetFormatPr defaultColWidth="11.421875" defaultRowHeight="15"/>
  <cols>
    <col min="11" max="11" width="28.8515625" style="0" customWidth="1"/>
    <col min="12" max="12" width="5.00390625" style="0" customWidth="1"/>
    <col min="13" max="13" width="15.140625" style="25" customWidth="1"/>
    <col min="14" max="14" width="15.140625" style="0" customWidth="1"/>
  </cols>
  <sheetData>
    <row r="1" ht="6.75" customHeight="1"/>
    <row r="2" spans="1:11" ht="25.5" customHeight="1">
      <c r="A2" s="177" t="s">
        <v>88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</row>
    <row r="3" spans="13:14" ht="15">
      <c r="M3" s="150" t="s">
        <v>111</v>
      </c>
      <c r="N3" s="149" t="s">
        <v>75</v>
      </c>
    </row>
    <row r="4" spans="13:14" ht="15">
      <c r="M4" s="147" t="str">
        <f>+'Flujo Anual'!B19</f>
        <v>Alimentación</v>
      </c>
      <c r="N4" s="148">
        <f>+'Flujo Anual'!O19</f>
        <v>0</v>
      </c>
    </row>
    <row r="5" spans="13:14" ht="15">
      <c r="M5" s="147" t="str">
        <f>+'Flujo Anual'!B20</f>
        <v>Gastos Automóvil</v>
      </c>
      <c r="N5" s="148">
        <f>+'Flujo Anual'!O20</f>
        <v>0</v>
      </c>
    </row>
    <row r="6" spans="13:14" ht="15">
      <c r="M6" s="147" t="str">
        <f>+'Flujo Anual'!B21</f>
        <v>Recreación</v>
      </c>
      <c r="N6" s="148">
        <f>+'Flujo Anual'!O21</f>
        <v>1200</v>
      </c>
    </row>
    <row r="7" spans="13:14" ht="15">
      <c r="M7" s="147" t="str">
        <f>+'Flujo Anual'!B22</f>
        <v>Impuestos</v>
      </c>
      <c r="N7" s="148">
        <f>+'Flujo Anual'!O22</f>
        <v>0</v>
      </c>
    </row>
    <row r="8" spans="13:14" ht="15">
      <c r="M8" s="147" t="str">
        <f>+'Flujo Anual'!B23</f>
        <v>Teléfono</v>
      </c>
      <c r="N8" s="148">
        <f>+'Flujo Anual'!O23</f>
        <v>0</v>
      </c>
    </row>
    <row r="9" spans="13:14" ht="15">
      <c r="M9" s="147" t="str">
        <f>+'Flujo Anual'!B24</f>
        <v>Luz</v>
      </c>
      <c r="N9" s="148">
        <f>+'Flujo Anual'!O24</f>
        <v>0</v>
      </c>
    </row>
    <row r="10" spans="13:14" ht="15">
      <c r="M10" s="147" t="str">
        <f>+'Flujo Anual'!B25</f>
        <v>Gas</v>
      </c>
      <c r="N10" s="148">
        <f>+'Flujo Anual'!O25</f>
        <v>0</v>
      </c>
    </row>
    <row r="11" spans="13:14" ht="15">
      <c r="M11" s="147" t="str">
        <f>+'Flujo Anual'!B26</f>
        <v>Alquiler</v>
      </c>
      <c r="N11" s="148">
        <f>+'Flujo Anual'!O26</f>
        <v>0</v>
      </c>
    </row>
    <row r="12" spans="13:14" ht="15">
      <c r="M12" s="147" t="str">
        <f>+'Flujo Anual'!B27</f>
        <v>Gastos Comunes</v>
      </c>
      <c r="N12" s="148">
        <f>+'Flujo Anual'!O27</f>
        <v>0</v>
      </c>
    </row>
    <row r="13" spans="13:14" ht="15">
      <c r="M13" s="147" t="str">
        <f>+'Flujo Anual'!B28</f>
        <v>Limpieza</v>
      </c>
      <c r="N13" s="148">
        <f>+'Flujo Anual'!O28</f>
        <v>0</v>
      </c>
    </row>
    <row r="14" spans="13:14" ht="15">
      <c r="M14" s="147" t="str">
        <f>+'Flujo Anual'!B29</f>
        <v>Gastos Médicos</v>
      </c>
      <c r="N14" s="148">
        <f>+'Flujo Anual'!O29</f>
        <v>0</v>
      </c>
    </row>
    <row r="15" spans="13:14" ht="15">
      <c r="M15" s="147" t="str">
        <f>+'Flujo Anual'!B30</f>
        <v>Vestimenta</v>
      </c>
      <c r="N15" s="148">
        <f>+'Flujo Anual'!O30</f>
        <v>0</v>
      </c>
    </row>
    <row r="16" spans="13:14" ht="15">
      <c r="M16" s="147" t="str">
        <f>+'Flujo Anual'!B31</f>
        <v>Internet / Cable</v>
      </c>
      <c r="N16" s="148">
        <f>+'Flujo Anual'!O31</f>
        <v>0</v>
      </c>
    </row>
    <row r="17" spans="13:14" ht="15">
      <c r="M17" s="147" t="str">
        <f>+'Flujo Anual'!B32</f>
        <v>Otros …</v>
      </c>
      <c r="N17" s="148">
        <f>+'Flujo Anual'!O32</f>
        <v>0</v>
      </c>
    </row>
    <row r="18" spans="13:14" ht="15">
      <c r="M18" s="147" t="str">
        <f>+'Flujo Anual'!B33</f>
        <v>Otros …</v>
      </c>
      <c r="N18" s="148">
        <f>+'Flujo Anual'!O33</f>
        <v>0</v>
      </c>
    </row>
    <row r="19" spans="13:14" ht="15">
      <c r="M19" s="147" t="str">
        <f>+'Flujo Anual'!B34</f>
        <v>Otros …</v>
      </c>
      <c r="N19" s="148">
        <f>+'Flujo Anual'!O34</f>
        <v>0</v>
      </c>
    </row>
    <row r="20" spans="13:14" ht="15">
      <c r="M20" s="147" t="str">
        <f>+'Flujo Anual'!B35</f>
        <v>Otros …</v>
      </c>
      <c r="N20" s="148">
        <f>+'Flujo Anual'!O35</f>
        <v>0</v>
      </c>
    </row>
    <row r="21" spans="13:14" ht="15">
      <c r="M21"/>
      <c r="N21" s="25"/>
    </row>
    <row r="22" spans="13:14" ht="15">
      <c r="M22" s="130"/>
      <c r="N22" s="151"/>
    </row>
    <row r="23" spans="13:14" ht="15">
      <c r="M23" s="110" t="s">
        <v>80</v>
      </c>
      <c r="N23" s="151"/>
    </row>
    <row r="24" spans="13:14" ht="15">
      <c r="M24" s="130"/>
      <c r="N24" s="151"/>
    </row>
    <row r="25" spans="13:14" ht="15">
      <c r="M25" s="110" t="s">
        <v>81</v>
      </c>
      <c r="N25" s="151"/>
    </row>
    <row r="26" spans="13:14" ht="15">
      <c r="M26"/>
      <c r="N26" s="25"/>
    </row>
    <row r="27" spans="13:14" ht="15">
      <c r="M27"/>
      <c r="N27" s="25"/>
    </row>
  </sheetData>
  <sheetProtection/>
  <mergeCells count="1">
    <mergeCell ref="A2:K2"/>
  </mergeCells>
  <hyperlinks>
    <hyperlink ref="M25" location="'Flujo Anual'!A1" display="Volver a Flujo de Fondos"/>
    <hyperlink ref="M23" location="'Paso 4'!A1" display="Volver a Ingresador de Datos"/>
  </hyperlink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N22"/>
  <sheetViews>
    <sheetView showGridLines="0" zoomScale="80" zoomScaleNormal="80" zoomScalePageLayoutView="0" workbookViewId="0" topLeftCell="A1">
      <selection activeCell="C4" sqref="A4:C4"/>
    </sheetView>
  </sheetViews>
  <sheetFormatPr defaultColWidth="11.421875" defaultRowHeight="15"/>
  <cols>
    <col min="1" max="1" width="1.57421875" style="0" customWidth="1"/>
    <col min="2" max="2" width="20.7109375" style="0" customWidth="1"/>
    <col min="3" max="3" width="13.00390625" style="0" customWidth="1"/>
    <col min="4" max="4" width="13.7109375" style="0" customWidth="1"/>
    <col min="5" max="5" width="13.00390625" style="0" bestFit="1" customWidth="1"/>
    <col min="6" max="6" width="12.140625" style="0" bestFit="1" customWidth="1"/>
    <col min="7" max="7" width="13.421875" style="0" bestFit="1" customWidth="1"/>
    <col min="9" max="9" width="14.00390625" style="0" bestFit="1" customWidth="1"/>
    <col min="10" max="10" width="13.00390625" style="0" bestFit="1" customWidth="1"/>
    <col min="13" max="13" width="13.8515625" style="0" customWidth="1"/>
    <col min="14" max="14" width="12.421875" style="0" customWidth="1"/>
  </cols>
  <sheetData>
    <row r="1" ht="24" customHeight="1"/>
    <row r="2" spans="2:5" ht="28.5" customHeight="1">
      <c r="B2" s="180" t="s">
        <v>98</v>
      </c>
      <c r="C2" s="180"/>
      <c r="D2" s="180"/>
      <c r="E2" s="180"/>
    </row>
    <row r="3" spans="9:10" ht="28.5" customHeight="1">
      <c r="I3" s="14"/>
      <c r="J3" s="4"/>
    </row>
    <row r="4" spans="2:10" ht="21" customHeight="1">
      <c r="B4" s="110" t="s">
        <v>80</v>
      </c>
      <c r="C4" s="151"/>
      <c r="H4" s="52"/>
      <c r="I4" s="49"/>
      <c r="J4" s="51"/>
    </row>
    <row r="5" ht="26.25" customHeight="1"/>
    <row r="6" spans="3:13" ht="19.5">
      <c r="C6" s="76"/>
      <c r="D6" s="77"/>
      <c r="E6" s="77"/>
      <c r="F6" s="77"/>
      <c r="G6" s="77"/>
      <c r="H6" s="77"/>
      <c r="I6" s="77"/>
      <c r="J6" s="77"/>
      <c r="K6" s="77"/>
      <c r="L6" s="77"/>
      <c r="M6" s="77"/>
    </row>
    <row r="7" spans="2:14" ht="15">
      <c r="B7" s="125" t="s">
        <v>53</v>
      </c>
      <c r="C7" s="125" t="str">
        <f>+'Paso 1'!C7</f>
        <v>Mayo</v>
      </c>
      <c r="D7" s="153" t="str">
        <f>+VLOOKUP(C7,base!$C$20:$D$31,2,0)</f>
        <v>Junio</v>
      </c>
      <c r="E7" s="153" t="str">
        <f>+VLOOKUP(D7,base!$C$20:$D$31,2,0)</f>
        <v>Julio</v>
      </c>
      <c r="F7" s="153" t="str">
        <f>+VLOOKUP(E7,base!$C$20:$D$31,2,0)</f>
        <v>Agosto</v>
      </c>
      <c r="G7" s="153" t="str">
        <f>+VLOOKUP(F7,base!$C$20:$D$31,2,0)</f>
        <v>Setiembre</v>
      </c>
      <c r="H7" s="153" t="str">
        <f>+VLOOKUP(G7,base!$C$20:$D$31,2,0)</f>
        <v>Octubre</v>
      </c>
      <c r="I7" s="153" t="str">
        <f>+VLOOKUP(H7,base!$C$20:$D$31,2,0)</f>
        <v>Noviembre</v>
      </c>
      <c r="J7" s="153" t="str">
        <f>+VLOOKUP(I7,base!$C$20:$D$31,2,0)</f>
        <v>Diciembre</v>
      </c>
      <c r="K7" s="153" t="str">
        <f>+VLOOKUP(J7,base!$C$20:$D$31,2,0)</f>
        <v>Enero</v>
      </c>
      <c r="L7" s="153" t="str">
        <f>+VLOOKUP(K7,base!$C$20:$D$31,2,0)</f>
        <v>Febrero</v>
      </c>
      <c r="M7" s="153" t="str">
        <f>+VLOOKUP(L7,base!$C$20:$D$31,2,0)</f>
        <v>Marzo</v>
      </c>
      <c r="N7" s="153" t="str">
        <f>+VLOOKUP(M7,base!$C$20:$D$31,2,0)</f>
        <v>Abril</v>
      </c>
    </row>
    <row r="8" spans="2:14" ht="15">
      <c r="B8" s="106" t="s">
        <v>54</v>
      </c>
      <c r="C8" s="121" t="s">
        <v>29</v>
      </c>
      <c r="D8" s="121"/>
      <c r="E8" s="121" t="s">
        <v>29</v>
      </c>
      <c r="F8" s="121"/>
      <c r="G8" s="121"/>
      <c r="H8" s="121"/>
      <c r="I8" s="121"/>
      <c r="J8" s="121"/>
      <c r="K8" s="121"/>
      <c r="L8" s="121"/>
      <c r="M8" s="121"/>
      <c r="N8" s="121"/>
    </row>
    <row r="9" spans="2:14" ht="15">
      <c r="B9" s="106" t="s">
        <v>58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</row>
    <row r="10" spans="2:14" ht="15">
      <c r="B10" s="106" t="s">
        <v>56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</row>
    <row r="11" spans="2:14" ht="15">
      <c r="B11" s="106" t="s">
        <v>59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</row>
    <row r="12" spans="2:14" ht="15">
      <c r="B12" s="106" t="s">
        <v>60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</row>
    <row r="13" spans="2:14" ht="15">
      <c r="B13" s="106" t="s">
        <v>61</v>
      </c>
      <c r="C13" s="152"/>
      <c r="D13" s="152"/>
      <c r="E13" s="152" t="s">
        <v>29</v>
      </c>
      <c r="F13" s="152"/>
      <c r="G13" s="152"/>
      <c r="H13" s="152"/>
      <c r="I13" s="152"/>
      <c r="J13" s="152"/>
      <c r="K13" s="152"/>
      <c r="L13" s="152"/>
      <c r="M13" s="152"/>
      <c r="N13" s="152"/>
    </row>
    <row r="14" spans="2:14" ht="15">
      <c r="B14" s="106" t="s">
        <v>57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</row>
    <row r="15" spans="2:14" ht="15">
      <c r="B15" s="106" t="s">
        <v>51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</row>
    <row r="16" spans="2:14" ht="15">
      <c r="B16" s="106" t="s">
        <v>51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</row>
    <row r="17" spans="2:14" ht="15">
      <c r="B17" s="106" t="s">
        <v>51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</row>
    <row r="18" spans="2:14" ht="15">
      <c r="B18" s="106" t="s">
        <v>51</v>
      </c>
      <c r="C18" s="152"/>
      <c r="D18" s="152" t="s">
        <v>29</v>
      </c>
      <c r="E18" s="152"/>
      <c r="F18" s="152"/>
      <c r="G18" s="152"/>
      <c r="H18" s="152"/>
      <c r="I18" s="152"/>
      <c r="J18" s="152"/>
      <c r="K18" s="152"/>
      <c r="L18" s="152"/>
      <c r="M18" s="152"/>
      <c r="N18" s="152"/>
    </row>
    <row r="19" spans="2:14" ht="15">
      <c r="B19" s="106" t="s">
        <v>51</v>
      </c>
      <c r="C19" s="152" t="s">
        <v>29</v>
      </c>
      <c r="D19" s="152" t="s">
        <v>29</v>
      </c>
      <c r="E19" s="152" t="s">
        <v>29</v>
      </c>
      <c r="F19" s="152" t="s">
        <v>29</v>
      </c>
      <c r="G19" s="152" t="s">
        <v>29</v>
      </c>
      <c r="H19" s="152" t="s">
        <v>29</v>
      </c>
      <c r="I19" s="152" t="s">
        <v>29</v>
      </c>
      <c r="J19" s="152" t="s">
        <v>29</v>
      </c>
      <c r="K19" s="152" t="s">
        <v>29</v>
      </c>
      <c r="L19" s="152" t="s">
        <v>29</v>
      </c>
      <c r="M19" s="152" t="s">
        <v>29</v>
      </c>
      <c r="N19" s="152" t="s">
        <v>29</v>
      </c>
    </row>
    <row r="20" spans="2:14" ht="15">
      <c r="B20" s="106" t="s">
        <v>51</v>
      </c>
      <c r="C20" s="152" t="s">
        <v>29</v>
      </c>
      <c r="D20" s="152" t="s">
        <v>29</v>
      </c>
      <c r="E20" s="152" t="s">
        <v>29</v>
      </c>
      <c r="F20" s="152" t="s">
        <v>29</v>
      </c>
      <c r="G20" s="152" t="s">
        <v>29</v>
      </c>
      <c r="H20" s="152" t="s">
        <v>29</v>
      </c>
      <c r="I20" s="152" t="s">
        <v>29</v>
      </c>
      <c r="J20" s="152" t="s">
        <v>29</v>
      </c>
      <c r="K20" s="152" t="s">
        <v>29</v>
      </c>
      <c r="L20" s="152" t="s">
        <v>29</v>
      </c>
      <c r="M20" s="152" t="s">
        <v>29</v>
      </c>
      <c r="N20" s="152" t="s">
        <v>29</v>
      </c>
    </row>
    <row r="21" spans="2:14" ht="15">
      <c r="B21" s="106" t="s">
        <v>51</v>
      </c>
      <c r="C21" s="152" t="s">
        <v>29</v>
      </c>
      <c r="D21" s="152" t="s">
        <v>29</v>
      </c>
      <c r="E21" s="152" t="s">
        <v>29</v>
      </c>
      <c r="F21" s="152" t="s">
        <v>29</v>
      </c>
      <c r="G21" s="152" t="s">
        <v>29</v>
      </c>
      <c r="H21" s="152" t="s">
        <v>29</v>
      </c>
      <c r="I21" s="152" t="s">
        <v>29</v>
      </c>
      <c r="J21" s="152" t="s">
        <v>29</v>
      </c>
      <c r="K21" s="152" t="s">
        <v>29</v>
      </c>
      <c r="L21" s="152" t="s">
        <v>29</v>
      </c>
      <c r="M21" s="152" t="s">
        <v>29</v>
      </c>
      <c r="N21" s="152" t="s">
        <v>29</v>
      </c>
    </row>
    <row r="22" spans="2:14" ht="15">
      <c r="B22" s="125" t="s">
        <v>55</v>
      </c>
      <c r="C22" s="154">
        <f>SUM(C8:C21)</f>
        <v>0</v>
      </c>
      <c r="D22" s="154">
        <f aca="true" t="shared" si="0" ref="D22:N22">SUM(D8:D21)</f>
        <v>0</v>
      </c>
      <c r="E22" s="154">
        <f t="shared" si="0"/>
        <v>0</v>
      </c>
      <c r="F22" s="154">
        <f t="shared" si="0"/>
        <v>0</v>
      </c>
      <c r="G22" s="154">
        <f t="shared" si="0"/>
        <v>0</v>
      </c>
      <c r="H22" s="154">
        <f t="shared" si="0"/>
        <v>0</v>
      </c>
      <c r="I22" s="154">
        <f t="shared" si="0"/>
        <v>0</v>
      </c>
      <c r="J22" s="154">
        <f t="shared" si="0"/>
        <v>0</v>
      </c>
      <c r="K22" s="154">
        <f t="shared" si="0"/>
        <v>0</v>
      </c>
      <c r="L22" s="154">
        <f t="shared" si="0"/>
        <v>0</v>
      </c>
      <c r="M22" s="154">
        <f t="shared" si="0"/>
        <v>0</v>
      </c>
      <c r="N22" s="154">
        <f t="shared" si="0"/>
        <v>0</v>
      </c>
    </row>
  </sheetData>
  <sheetProtection/>
  <mergeCells count="1">
    <mergeCell ref="B2:E2"/>
  </mergeCells>
  <hyperlinks>
    <hyperlink ref="B4" location="'Paso 4'!A1" display="Volver a Ingresador de Datos"/>
  </hyperlink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C1:T39"/>
  <sheetViews>
    <sheetView showGridLines="0" zoomScale="80" zoomScaleNormal="80" zoomScalePageLayoutView="0" workbookViewId="0" topLeftCell="A1">
      <selection activeCell="R68" sqref="R68"/>
    </sheetView>
  </sheetViews>
  <sheetFormatPr defaultColWidth="11.421875" defaultRowHeight="15"/>
  <cols>
    <col min="1" max="1" width="2.7109375" style="0" customWidth="1"/>
    <col min="2" max="2" width="3.7109375" style="0" customWidth="1"/>
    <col min="3" max="3" width="21.140625" style="0" customWidth="1"/>
    <col min="4" max="4" width="16.140625" style="0" customWidth="1"/>
    <col min="5" max="5" width="18.8515625" style="7" customWidth="1"/>
    <col min="6" max="6" width="26.8515625" style="7" customWidth="1"/>
    <col min="7" max="7" width="23.140625" style="0" hidden="1" customWidth="1"/>
    <col min="8" max="10" width="11.421875" style="0" hidden="1" customWidth="1"/>
    <col min="11" max="11" width="12.00390625" style="0" hidden="1" customWidth="1"/>
    <col min="12" max="12" width="11.421875" style="0" hidden="1" customWidth="1"/>
    <col min="13" max="21" width="11.421875" style="0" customWidth="1"/>
  </cols>
  <sheetData>
    <row r="1" spans="11:12" ht="12.75" customHeight="1">
      <c r="K1" s="2"/>
      <c r="L1" s="2" t="s">
        <v>28</v>
      </c>
    </row>
    <row r="2" spans="8:12" ht="10.5" customHeight="1">
      <c r="H2" s="2" t="s">
        <v>41</v>
      </c>
      <c r="I2" s="2">
        <v>1</v>
      </c>
      <c r="J2" s="3"/>
      <c r="K2" s="2"/>
      <c r="L2" s="2" t="s">
        <v>16</v>
      </c>
    </row>
    <row r="3" spans="3:20" ht="27" customHeight="1">
      <c r="C3" s="180" t="s">
        <v>99</v>
      </c>
      <c r="D3" s="180"/>
      <c r="E3" s="180"/>
      <c r="F3" s="180"/>
      <c r="G3" s="78"/>
      <c r="H3" s="79" t="s">
        <v>42</v>
      </c>
      <c r="I3" s="79">
        <v>2</v>
      </c>
      <c r="J3" s="79"/>
      <c r="K3" s="80"/>
      <c r="L3" s="79" t="s">
        <v>17</v>
      </c>
      <c r="M3" s="89"/>
      <c r="N3" s="90"/>
      <c r="O3" s="90"/>
      <c r="P3" s="90"/>
      <c r="Q3" s="90"/>
      <c r="R3" s="90"/>
      <c r="S3" s="90"/>
      <c r="T3" s="90"/>
    </row>
    <row r="4" spans="3:13" ht="15" customHeight="1" hidden="1">
      <c r="C4" s="50"/>
      <c r="D4" s="50"/>
      <c r="E4" s="53"/>
      <c r="F4" s="53"/>
      <c r="H4" s="2" t="s">
        <v>40</v>
      </c>
      <c r="I4" s="2">
        <v>4</v>
      </c>
      <c r="J4" s="2"/>
      <c r="K4" s="3"/>
      <c r="L4" s="2" t="s">
        <v>18</v>
      </c>
      <c r="M4" s="2"/>
    </row>
    <row r="5" spans="3:13" ht="14.25" customHeight="1">
      <c r="C5" s="54" t="str">
        <f>+IF(OR((G9+H9)=1,(G10+H10)=1,(G11+H11)=1,(G12+H12)=1,(G13+H13)=1,(G14+H14)=1,(G8+H8)=1),"Error - Se debe completar la celda MES DE PAGO cuando la frecuencia seleccionada es ANUAL."," ")</f>
        <v> </v>
      </c>
      <c r="D5" s="50"/>
      <c r="E5" s="53"/>
      <c r="F5" s="53"/>
      <c r="H5" s="2" t="s">
        <v>43</v>
      </c>
      <c r="I5" s="2">
        <v>0</v>
      </c>
      <c r="J5" s="2"/>
      <c r="K5" s="3"/>
      <c r="L5" s="2" t="s">
        <v>19</v>
      </c>
      <c r="M5" s="2"/>
    </row>
    <row r="6" spans="3:13" ht="9" customHeight="1">
      <c r="C6" s="55"/>
      <c r="D6" s="55"/>
      <c r="E6" s="56"/>
      <c r="F6" s="56"/>
      <c r="H6" s="2"/>
      <c r="I6" s="2"/>
      <c r="J6" s="2"/>
      <c r="L6" s="2" t="s">
        <v>20</v>
      </c>
      <c r="M6" s="2"/>
    </row>
    <row r="7" spans="3:13" ht="15">
      <c r="C7" s="156" t="s">
        <v>53</v>
      </c>
      <c r="D7" s="156" t="s">
        <v>114</v>
      </c>
      <c r="E7" s="156" t="s">
        <v>39</v>
      </c>
      <c r="F7" s="156" t="s">
        <v>45</v>
      </c>
      <c r="H7" s="2"/>
      <c r="I7" s="2"/>
      <c r="J7" s="2"/>
      <c r="L7" s="2" t="s">
        <v>20</v>
      </c>
      <c r="M7" s="2"/>
    </row>
    <row r="8" spans="3:13" ht="15">
      <c r="C8" s="155" t="s">
        <v>47</v>
      </c>
      <c r="D8" s="157">
        <v>0</v>
      </c>
      <c r="E8" s="157" t="s">
        <v>41</v>
      </c>
      <c r="F8" s="158"/>
      <c r="G8" s="25">
        <f>IF(E8="Anual",1,0)</f>
        <v>0</v>
      </c>
      <c r="H8" s="25">
        <f>IF(F8&gt;0,1,0)</f>
        <v>0</v>
      </c>
      <c r="I8">
        <f>+VLOOKUP(E8,$H$2:$I$5,2,0)</f>
        <v>1</v>
      </c>
      <c r="J8">
        <f aca="true" t="shared" si="0" ref="J8:J14">+D8*I8</f>
        <v>0</v>
      </c>
      <c r="K8" s="8" t="str">
        <f aca="true" t="shared" si="1" ref="K8:K14">+E8</f>
        <v>Mensual</v>
      </c>
      <c r="L8" s="2" t="s">
        <v>21</v>
      </c>
      <c r="M8" s="2"/>
    </row>
    <row r="9" spans="3:13" ht="15">
      <c r="C9" s="155" t="s">
        <v>34</v>
      </c>
      <c r="D9" s="157">
        <v>0</v>
      </c>
      <c r="E9" s="157" t="s">
        <v>41</v>
      </c>
      <c r="F9" s="158"/>
      <c r="G9" s="25">
        <f aca="true" t="shared" si="2" ref="G9:G14">IF(E9="Anual",1,0)</f>
        <v>0</v>
      </c>
      <c r="H9" s="25">
        <f aca="true" t="shared" si="3" ref="H9:H14">IF(F9&gt;0,1,0)</f>
        <v>0</v>
      </c>
      <c r="I9">
        <f aca="true" t="shared" si="4" ref="I9:I14">+VLOOKUP(E9,$H$2:$I$5,2,0)</f>
        <v>1</v>
      </c>
      <c r="J9">
        <f t="shared" si="0"/>
        <v>0</v>
      </c>
      <c r="K9" s="8" t="str">
        <f t="shared" si="1"/>
        <v>Mensual</v>
      </c>
      <c r="L9" s="2" t="s">
        <v>22</v>
      </c>
      <c r="M9" s="2"/>
    </row>
    <row r="10" spans="3:13" ht="15">
      <c r="C10" s="155" t="s">
        <v>35</v>
      </c>
      <c r="D10" s="157">
        <v>0</v>
      </c>
      <c r="E10" s="157" t="s">
        <v>42</v>
      </c>
      <c r="F10" s="158"/>
      <c r="G10" s="25">
        <f t="shared" si="2"/>
        <v>0</v>
      </c>
      <c r="H10" s="25">
        <f t="shared" si="3"/>
        <v>0</v>
      </c>
      <c r="I10">
        <f t="shared" si="4"/>
        <v>2</v>
      </c>
      <c r="J10">
        <f t="shared" si="0"/>
        <v>0</v>
      </c>
      <c r="K10" s="8" t="str">
        <f t="shared" si="1"/>
        <v>Quincenal</v>
      </c>
      <c r="L10" s="2" t="s">
        <v>23</v>
      </c>
      <c r="M10" s="2"/>
    </row>
    <row r="11" spans="3:13" ht="15">
      <c r="C11" s="155" t="s">
        <v>36</v>
      </c>
      <c r="D11" s="157">
        <v>0</v>
      </c>
      <c r="E11" s="157" t="s">
        <v>41</v>
      </c>
      <c r="F11" s="158"/>
      <c r="G11" s="25">
        <f t="shared" si="2"/>
        <v>0</v>
      </c>
      <c r="H11" s="25">
        <f t="shared" si="3"/>
        <v>0</v>
      </c>
      <c r="I11">
        <f t="shared" si="4"/>
        <v>1</v>
      </c>
      <c r="J11">
        <f t="shared" si="0"/>
        <v>0</v>
      </c>
      <c r="K11" s="8" t="str">
        <f t="shared" si="1"/>
        <v>Mensual</v>
      </c>
      <c r="L11" s="2" t="s">
        <v>24</v>
      </c>
      <c r="M11" s="2"/>
    </row>
    <row r="12" spans="3:13" ht="15">
      <c r="C12" s="155" t="s">
        <v>37</v>
      </c>
      <c r="D12" s="157">
        <v>0</v>
      </c>
      <c r="E12" s="157" t="s">
        <v>40</v>
      </c>
      <c r="F12" s="158"/>
      <c r="G12" s="25">
        <f t="shared" si="2"/>
        <v>0</v>
      </c>
      <c r="H12" s="25">
        <f t="shared" si="3"/>
        <v>0</v>
      </c>
      <c r="I12">
        <f t="shared" si="4"/>
        <v>4</v>
      </c>
      <c r="J12">
        <f t="shared" si="0"/>
        <v>0</v>
      </c>
      <c r="K12" s="8" t="str">
        <f t="shared" si="1"/>
        <v>Semanal</v>
      </c>
      <c r="L12" s="2" t="s">
        <v>25</v>
      </c>
      <c r="M12" s="2"/>
    </row>
    <row r="13" spans="3:13" ht="15">
      <c r="C13" s="155" t="s">
        <v>10</v>
      </c>
      <c r="D13" s="157">
        <v>0</v>
      </c>
      <c r="E13" s="157" t="s">
        <v>41</v>
      </c>
      <c r="F13" s="158"/>
      <c r="G13" s="25">
        <f t="shared" si="2"/>
        <v>0</v>
      </c>
      <c r="H13" s="25">
        <f t="shared" si="3"/>
        <v>0</v>
      </c>
      <c r="I13">
        <f t="shared" si="4"/>
        <v>1</v>
      </c>
      <c r="J13">
        <f t="shared" si="0"/>
        <v>0</v>
      </c>
      <c r="K13" s="8" t="str">
        <f t="shared" si="1"/>
        <v>Mensual</v>
      </c>
      <c r="L13" s="2" t="s">
        <v>26</v>
      </c>
      <c r="M13" s="2"/>
    </row>
    <row r="14" spans="3:12" ht="15">
      <c r="C14" s="155" t="s">
        <v>7</v>
      </c>
      <c r="D14" s="157">
        <v>0</v>
      </c>
      <c r="E14" s="157" t="s">
        <v>41</v>
      </c>
      <c r="F14" s="158"/>
      <c r="G14" s="25">
        <f t="shared" si="2"/>
        <v>0</v>
      </c>
      <c r="H14" s="25">
        <f t="shared" si="3"/>
        <v>0</v>
      </c>
      <c r="I14">
        <f t="shared" si="4"/>
        <v>1</v>
      </c>
      <c r="J14">
        <f t="shared" si="0"/>
        <v>0</v>
      </c>
      <c r="K14" s="8" t="str">
        <f t="shared" si="1"/>
        <v>Mensual</v>
      </c>
      <c r="L14" s="2"/>
    </row>
    <row r="15" spans="3:6" ht="18.75">
      <c r="C15" s="26"/>
      <c r="D15" s="26"/>
      <c r="E15" s="27"/>
      <c r="F15" s="27"/>
    </row>
    <row r="16" spans="3:6" ht="19.5" hidden="1">
      <c r="C16" s="28" t="s">
        <v>38</v>
      </c>
      <c r="D16" s="28">
        <f>SUM(J8:J14)</f>
        <v>0</v>
      </c>
      <c r="E16" s="28"/>
      <c r="F16" s="28"/>
    </row>
    <row r="17" spans="3:6" ht="19.5" hidden="1">
      <c r="C17" s="28" t="s">
        <v>44</v>
      </c>
      <c r="D17" s="28">
        <f>+SUMIF(E8:E14,H5,D8:D14)</f>
        <v>0</v>
      </c>
      <c r="E17" s="28"/>
      <c r="F17" s="28"/>
    </row>
    <row r="18" spans="3:6" ht="18.75" hidden="1">
      <c r="C18" s="26"/>
      <c r="D18" s="26"/>
      <c r="E18" s="27"/>
      <c r="F18" s="27"/>
    </row>
    <row r="19" ht="15.75" hidden="1" thickBot="1"/>
    <row r="20" spans="3:15" ht="16.5" hidden="1" thickBot="1">
      <c r="C20" s="10" t="s">
        <v>53</v>
      </c>
      <c r="D20" s="10" t="str">
        <f>+'Gastos de alimentación'!C7</f>
        <v>Mayo</v>
      </c>
      <c r="E20" s="10" t="str">
        <f>+'Gastos de alimentación'!D7</f>
        <v>Junio</v>
      </c>
      <c r="F20" s="10" t="str">
        <f>+'Gastos de alimentación'!E7</f>
        <v>Julio</v>
      </c>
      <c r="G20" s="10" t="str">
        <f>+'Gastos de alimentación'!F7</f>
        <v>Agosto</v>
      </c>
      <c r="H20" s="10" t="str">
        <f>+'Gastos de alimentación'!G7</f>
        <v>Setiembre</v>
      </c>
      <c r="I20" s="10" t="str">
        <f>+'Gastos de alimentación'!H7</f>
        <v>Octubre</v>
      </c>
      <c r="J20" s="10" t="str">
        <f>+'Gastos de alimentación'!I7</f>
        <v>Noviembre</v>
      </c>
      <c r="K20" s="10" t="str">
        <f>+'Gastos de alimentación'!J7</f>
        <v>Diciembre</v>
      </c>
      <c r="L20" s="10" t="str">
        <f>+'Gastos de alimentación'!K7</f>
        <v>Enero</v>
      </c>
      <c r="M20" s="10" t="str">
        <f>+'Gastos de alimentación'!L7</f>
        <v>Febrero</v>
      </c>
      <c r="N20" s="10"/>
      <c r="O20" s="10"/>
    </row>
    <row r="21" spans="3:15" ht="15.75" hidden="1">
      <c r="C21" s="9" t="str">
        <f aca="true" t="shared" si="5" ref="C21:C26">+C8</f>
        <v>Combustible</v>
      </c>
      <c r="D21" s="9">
        <f aca="true" t="shared" si="6" ref="D21:D26">IF(F8=$D$20,D8,0)</f>
        <v>0</v>
      </c>
      <c r="E21" s="9">
        <f aca="true" t="shared" si="7" ref="E21:E26">IF(F8=$E$20,D8,0)</f>
        <v>0</v>
      </c>
      <c r="F21" s="9">
        <f aca="true" t="shared" si="8" ref="F21:F27">IF(F8=$F$20,D8,0)</f>
        <v>0</v>
      </c>
      <c r="G21" s="9">
        <f aca="true" t="shared" si="9" ref="G21:G27">IF(F8=$G$20,D8,0)</f>
        <v>0</v>
      </c>
      <c r="H21" s="9">
        <f aca="true" t="shared" si="10" ref="H21:H27">IF(F8=$H$20,D8,0)</f>
        <v>0</v>
      </c>
      <c r="I21" s="9">
        <f aca="true" t="shared" si="11" ref="I21:I27">IF(F8=$I$20,D8,0)</f>
        <v>0</v>
      </c>
      <c r="J21" s="9">
        <f aca="true" t="shared" si="12" ref="J21:J27">IF(F8=$J$20,D8,0)</f>
        <v>0</v>
      </c>
      <c r="K21" s="9">
        <f aca="true" t="shared" si="13" ref="K21:K27">IF(F8=$K$20,D8,0)</f>
        <v>0</v>
      </c>
      <c r="L21" s="9">
        <f aca="true" t="shared" si="14" ref="L21:L27">IF(F8=$L$20,D8,0)</f>
        <v>0</v>
      </c>
      <c r="M21" s="9">
        <f aca="true" t="shared" si="15" ref="M21:M27">IF(F8=$M$20,D8,0)</f>
        <v>0</v>
      </c>
      <c r="N21" s="9"/>
      <c r="O21" s="9"/>
    </row>
    <row r="22" spans="3:15" ht="15.75" hidden="1">
      <c r="C22" s="9" t="str">
        <f t="shared" si="5"/>
        <v>Cochera</v>
      </c>
      <c r="D22" s="9">
        <f t="shared" si="6"/>
        <v>0</v>
      </c>
      <c r="E22" s="9">
        <f t="shared" si="7"/>
        <v>0</v>
      </c>
      <c r="F22" s="9">
        <f t="shared" si="8"/>
        <v>0</v>
      </c>
      <c r="G22" s="9">
        <f t="shared" si="9"/>
        <v>0</v>
      </c>
      <c r="H22" s="9">
        <f t="shared" si="10"/>
        <v>0</v>
      </c>
      <c r="I22" s="9">
        <f t="shared" si="11"/>
        <v>0</v>
      </c>
      <c r="J22" s="9">
        <f t="shared" si="12"/>
        <v>0</v>
      </c>
      <c r="K22" s="9">
        <f t="shared" si="13"/>
        <v>0</v>
      </c>
      <c r="L22" s="9">
        <f t="shared" si="14"/>
        <v>0</v>
      </c>
      <c r="M22" s="9">
        <f t="shared" si="15"/>
        <v>0</v>
      </c>
      <c r="N22" s="9"/>
      <c r="O22" s="9"/>
    </row>
    <row r="23" spans="3:15" ht="15.75" hidden="1">
      <c r="C23" s="9" t="str">
        <f t="shared" si="5"/>
        <v>Patente</v>
      </c>
      <c r="D23" s="9">
        <f t="shared" si="6"/>
        <v>0</v>
      </c>
      <c r="E23" s="9">
        <f t="shared" si="7"/>
        <v>0</v>
      </c>
      <c r="F23" s="9">
        <f t="shared" si="8"/>
        <v>0</v>
      </c>
      <c r="G23" s="9">
        <f t="shared" si="9"/>
        <v>0</v>
      </c>
      <c r="H23" s="9">
        <f t="shared" si="10"/>
        <v>0</v>
      </c>
      <c r="I23" s="9">
        <f t="shared" si="11"/>
        <v>0</v>
      </c>
      <c r="J23" s="9">
        <f t="shared" si="12"/>
        <v>0</v>
      </c>
      <c r="K23" s="9">
        <f t="shared" si="13"/>
        <v>0</v>
      </c>
      <c r="L23" s="9">
        <f t="shared" si="14"/>
        <v>0</v>
      </c>
      <c r="M23" s="9">
        <f t="shared" si="15"/>
        <v>0</v>
      </c>
      <c r="N23" s="9"/>
      <c r="O23" s="9"/>
    </row>
    <row r="24" spans="3:15" ht="15.75" hidden="1">
      <c r="C24" s="9" t="str">
        <f t="shared" si="5"/>
        <v>Seguro</v>
      </c>
      <c r="D24" s="9">
        <f t="shared" si="6"/>
        <v>0</v>
      </c>
      <c r="E24" s="9">
        <f t="shared" si="7"/>
        <v>0</v>
      </c>
      <c r="F24" s="9">
        <f t="shared" si="8"/>
        <v>0</v>
      </c>
      <c r="G24" s="9">
        <f t="shared" si="9"/>
        <v>0</v>
      </c>
      <c r="H24" s="9">
        <f t="shared" si="10"/>
        <v>0</v>
      </c>
      <c r="I24" s="9">
        <f t="shared" si="11"/>
        <v>0</v>
      </c>
      <c r="J24" s="9">
        <f t="shared" si="12"/>
        <v>0</v>
      </c>
      <c r="K24" s="9">
        <f t="shared" si="13"/>
        <v>0</v>
      </c>
      <c r="L24" s="9">
        <f t="shared" si="14"/>
        <v>0</v>
      </c>
      <c r="M24" s="9">
        <f t="shared" si="15"/>
        <v>0</v>
      </c>
      <c r="N24" s="9"/>
      <c r="O24" s="9"/>
    </row>
    <row r="25" spans="3:15" ht="15.75" hidden="1">
      <c r="C25" s="9" t="str">
        <f t="shared" si="5"/>
        <v>Lavado</v>
      </c>
      <c r="D25" s="9">
        <f t="shared" si="6"/>
        <v>0</v>
      </c>
      <c r="E25" s="9">
        <f t="shared" si="7"/>
        <v>0</v>
      </c>
      <c r="F25" s="9">
        <f t="shared" si="8"/>
        <v>0</v>
      </c>
      <c r="G25" s="9">
        <f t="shared" si="9"/>
        <v>0</v>
      </c>
      <c r="H25" s="9">
        <f t="shared" si="10"/>
        <v>0</v>
      </c>
      <c r="I25" s="9">
        <f t="shared" si="11"/>
        <v>0</v>
      </c>
      <c r="J25" s="9">
        <f t="shared" si="12"/>
        <v>0</v>
      </c>
      <c r="K25" s="9">
        <f t="shared" si="13"/>
        <v>0</v>
      </c>
      <c r="L25" s="9">
        <f t="shared" si="14"/>
        <v>0</v>
      </c>
      <c r="M25" s="9">
        <f t="shared" si="15"/>
        <v>0</v>
      </c>
      <c r="N25" s="9"/>
      <c r="O25" s="9"/>
    </row>
    <row r="26" spans="3:15" ht="15.75" hidden="1">
      <c r="C26" s="9" t="str">
        <f t="shared" si="5"/>
        <v>Mantenimiento</v>
      </c>
      <c r="D26" s="9">
        <f t="shared" si="6"/>
        <v>0</v>
      </c>
      <c r="E26" s="9">
        <f t="shared" si="7"/>
        <v>0</v>
      </c>
      <c r="F26" s="9">
        <f t="shared" si="8"/>
        <v>0</v>
      </c>
      <c r="G26" s="9">
        <f t="shared" si="9"/>
        <v>0</v>
      </c>
      <c r="H26" s="9">
        <f t="shared" si="10"/>
        <v>0</v>
      </c>
      <c r="I26" s="9">
        <f t="shared" si="11"/>
        <v>0</v>
      </c>
      <c r="J26" s="9">
        <f t="shared" si="12"/>
        <v>0</v>
      </c>
      <c r="K26" s="9">
        <f t="shared" si="13"/>
        <v>0</v>
      </c>
      <c r="L26" s="9">
        <f t="shared" si="14"/>
        <v>0</v>
      </c>
      <c r="M26" s="9">
        <f t="shared" si="15"/>
        <v>0</v>
      </c>
      <c r="N26" s="9"/>
      <c r="O26" s="9"/>
    </row>
    <row r="27" spans="3:15" ht="16.5" hidden="1" thickBot="1">
      <c r="C27" s="21" t="str">
        <f>+C14</f>
        <v>Otros</v>
      </c>
      <c r="D27" s="9">
        <f>IF(F14=$D$20,D14,0)</f>
        <v>0</v>
      </c>
      <c r="E27" s="9">
        <f>IF(H14=$D$20,E14,0)</f>
        <v>0</v>
      </c>
      <c r="F27" s="9">
        <f t="shared" si="8"/>
        <v>0</v>
      </c>
      <c r="G27" s="9">
        <f t="shared" si="9"/>
        <v>0</v>
      </c>
      <c r="H27" s="9">
        <f t="shared" si="10"/>
        <v>0</v>
      </c>
      <c r="I27" s="9">
        <f t="shared" si="11"/>
        <v>0</v>
      </c>
      <c r="J27" s="9">
        <f t="shared" si="12"/>
        <v>0</v>
      </c>
      <c r="K27" s="9">
        <f t="shared" si="13"/>
        <v>0</v>
      </c>
      <c r="L27" s="9">
        <f t="shared" si="14"/>
        <v>0</v>
      </c>
      <c r="M27" s="9">
        <f t="shared" si="15"/>
        <v>0</v>
      </c>
      <c r="N27" s="9"/>
      <c r="O27" s="9"/>
    </row>
    <row r="28" spans="3:15" ht="16.5" hidden="1" thickBot="1">
      <c r="C28" s="22"/>
      <c r="D28" s="23">
        <f>SUM(D21:D27)</f>
        <v>0</v>
      </c>
      <c r="E28" s="23">
        <f aca="true" t="shared" si="16" ref="E28:M28">SUM(E21:E27)</f>
        <v>0</v>
      </c>
      <c r="F28" s="23">
        <f t="shared" si="16"/>
        <v>0</v>
      </c>
      <c r="G28" s="23">
        <f t="shared" si="16"/>
        <v>0</v>
      </c>
      <c r="H28" s="23">
        <f t="shared" si="16"/>
        <v>0</v>
      </c>
      <c r="I28" s="23">
        <f t="shared" si="16"/>
        <v>0</v>
      </c>
      <c r="J28" s="23">
        <f t="shared" si="16"/>
        <v>0</v>
      </c>
      <c r="K28" s="23">
        <f t="shared" si="16"/>
        <v>0</v>
      </c>
      <c r="L28" s="23">
        <f t="shared" si="16"/>
        <v>0</v>
      </c>
      <c r="M28" s="23">
        <f t="shared" si="16"/>
        <v>0</v>
      </c>
      <c r="N28" s="23"/>
      <c r="O28" s="23"/>
    </row>
    <row r="29" spans="4:13" ht="15" hidden="1">
      <c r="D29">
        <f>+$D$16</f>
        <v>0</v>
      </c>
      <c r="E29">
        <f aca="true" t="shared" si="17" ref="E29:M29">+$D$16</f>
        <v>0</v>
      </c>
      <c r="F29">
        <f t="shared" si="17"/>
        <v>0</v>
      </c>
      <c r="G29">
        <f t="shared" si="17"/>
        <v>0</v>
      </c>
      <c r="H29">
        <f t="shared" si="17"/>
        <v>0</v>
      </c>
      <c r="I29">
        <f t="shared" si="17"/>
        <v>0</v>
      </c>
      <c r="J29">
        <f t="shared" si="17"/>
        <v>0</v>
      </c>
      <c r="K29">
        <f t="shared" si="17"/>
        <v>0</v>
      </c>
      <c r="L29">
        <f t="shared" si="17"/>
        <v>0</v>
      </c>
      <c r="M29">
        <f t="shared" si="17"/>
        <v>0</v>
      </c>
    </row>
    <row r="30" spans="4:13" s="24" customFormat="1" ht="15" hidden="1">
      <c r="D30" s="24">
        <f>+D29+D28</f>
        <v>0</v>
      </c>
      <c r="E30" s="24">
        <f aca="true" t="shared" si="18" ref="E30:M30">+E29+E28</f>
        <v>0</v>
      </c>
      <c r="F30" s="24">
        <f t="shared" si="18"/>
        <v>0</v>
      </c>
      <c r="G30" s="24">
        <f t="shared" si="18"/>
        <v>0</v>
      </c>
      <c r="H30" s="24">
        <f t="shared" si="18"/>
        <v>0</v>
      </c>
      <c r="I30" s="24">
        <f t="shared" si="18"/>
        <v>0</v>
      </c>
      <c r="J30" s="24">
        <f t="shared" si="18"/>
        <v>0</v>
      </c>
      <c r="K30" s="24">
        <f t="shared" si="18"/>
        <v>0</v>
      </c>
      <c r="L30" s="24">
        <f t="shared" si="18"/>
        <v>0</v>
      </c>
      <c r="M30" s="24">
        <f t="shared" si="18"/>
        <v>0</v>
      </c>
    </row>
    <row r="31" ht="15" hidden="1"/>
    <row r="32" spans="4:5" ht="15">
      <c r="D32" s="110" t="s">
        <v>80</v>
      </c>
      <c r="E32" s="151"/>
    </row>
    <row r="33" ht="15">
      <c r="P33" s="11"/>
    </row>
    <row r="39" ht="15">
      <c r="T39" t="s">
        <v>100</v>
      </c>
    </row>
  </sheetData>
  <sheetProtection/>
  <mergeCells count="1">
    <mergeCell ref="C3:F3"/>
  </mergeCells>
  <conditionalFormatting sqref="F8:F14">
    <cfRule type="expression" priority="10" dxfId="6">
      <formula>$E$8&lt;&gt;"Anual"</formula>
    </cfRule>
    <cfRule type="expression" priority="11" dxfId="6">
      <formula>$E$8&lt;&gt;"Anual"</formula>
    </cfRule>
  </conditionalFormatting>
  <conditionalFormatting sqref="F8:F14">
    <cfRule type="expression" priority="9" dxfId="0">
      <formula>$E$9&lt;&gt;"Anual"</formula>
    </cfRule>
  </conditionalFormatting>
  <conditionalFormatting sqref="F10">
    <cfRule type="expression" priority="7" dxfId="0">
      <formula>$E$10&lt;&gt;"Anual"</formula>
    </cfRule>
  </conditionalFormatting>
  <conditionalFormatting sqref="F11">
    <cfRule type="expression" priority="6" dxfId="0">
      <formula>$E$11&lt;&gt;"Anual"</formula>
    </cfRule>
  </conditionalFormatting>
  <conditionalFormatting sqref="F12">
    <cfRule type="expression" priority="5" dxfId="0">
      <formula>$E$12&lt;&gt;"Anual"</formula>
    </cfRule>
  </conditionalFormatting>
  <conditionalFormatting sqref="F13">
    <cfRule type="expression" priority="4" dxfId="0">
      <formula>$E$13&lt;&gt;"Anual"</formula>
    </cfRule>
  </conditionalFormatting>
  <conditionalFormatting sqref="F14">
    <cfRule type="expression" priority="3" dxfId="0">
      <formula>$E$14&lt;&gt;"Anual"</formula>
    </cfRule>
  </conditionalFormatting>
  <dataValidations count="2">
    <dataValidation type="list" allowBlank="1" showInputMessage="1" showErrorMessage="1" sqref="E8:E14">
      <formula1>$H$2:$H$5</formula1>
    </dataValidation>
    <dataValidation type="list" allowBlank="1" showInputMessage="1" showErrorMessage="1" prompt="Mes de pago, solo si es un gasto anual !!" sqref="F8:F14">
      <formula1>$L$1:$L$14</formula1>
    </dataValidation>
  </dataValidations>
  <hyperlinks>
    <hyperlink ref="D32" location="'Paso 4'!A1" display="Volver a Ingresador de Datos"/>
  </hyperlink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 Ejemplos</dc:creator>
  <cp:keywords/>
  <dc:description/>
  <cp:lastModifiedBy>Silvia Valero</cp:lastModifiedBy>
  <dcterms:created xsi:type="dcterms:W3CDTF">2008-09-14T20:31:08Z</dcterms:created>
  <dcterms:modified xsi:type="dcterms:W3CDTF">2014-11-19T12:14:32Z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